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操作と仕様説明" sheetId="1" r:id="rId1"/>
    <sheet name="サービス入力" sheetId="2" r:id="rId2"/>
    <sheet name="利用者請求書" sheetId="3" r:id="rId3"/>
    <sheet name="受領通知書" sheetId="4" r:id="rId4"/>
  </sheets>
  <definedNames>
    <definedName name="name_fday">'サービス入力'!$J$4</definedName>
    <definedName name="_xlnm.Print_Area" localSheetId="1">'サービス入力'!$A$4:$AP$47</definedName>
    <definedName name="_xlnm.Print_Area" localSheetId="3">'受領通知書'!$A$1:$L$59</definedName>
  </definedNames>
  <calcPr fullCalcOnLoad="1"/>
</workbook>
</file>

<file path=xl/comments2.xml><?xml version="1.0" encoding="utf-8"?>
<comments xmlns="http://schemas.openxmlformats.org/spreadsheetml/2006/main">
  <authors>
    <author>takada</author>
  </authors>
  <commentList>
    <comment ref="B14" authorId="0">
      <text>
        <r>
          <rPr>
            <b/>
            <sz val="9"/>
            <rFont val="ＭＳ Ｐゴシック"/>
            <family val="3"/>
          </rPr>
          <t>上部の「平成　年　月分」を入力していると自動入力されます。</t>
        </r>
      </text>
    </comment>
    <comment ref="C14" authorId="0">
      <text>
        <r>
          <rPr>
            <b/>
            <sz val="9"/>
            <rFont val="ＭＳ Ｐゴシック"/>
            <family val="3"/>
          </rPr>
          <t>「行先」は必要に応じて入力してください。</t>
        </r>
      </text>
    </comment>
    <comment ref="R14" authorId="0">
      <text>
        <r>
          <rPr>
            <b/>
            <sz val="9"/>
            <rFont val="ＭＳ Ｐゴシック"/>
            <family val="3"/>
          </rPr>
          <t>時、分を分けて入力してください。</t>
        </r>
      </text>
    </comment>
    <comment ref="T14" authorId="0">
      <text>
        <r>
          <rPr>
            <b/>
            <sz val="9"/>
            <rFont val="ＭＳ Ｐゴシック"/>
            <family val="3"/>
          </rPr>
          <t>時、分を分けて入力してください。</t>
        </r>
      </text>
    </comment>
    <comment ref="V14" authorId="0">
      <text>
        <r>
          <rPr>
            <b/>
            <sz val="9"/>
            <rFont val="ＭＳ Ｐゴシック"/>
            <family val="3"/>
          </rPr>
          <t>1以上24未満の数値を入力してください。
1時間未満は30分でも算定時間数は1時間としてください。</t>
        </r>
      </text>
    </comment>
    <comment ref="AI14" authorId="0">
      <text>
        <r>
          <rPr>
            <b/>
            <sz val="9"/>
            <rFont val="ＭＳ Ｐゴシック"/>
            <family val="3"/>
          </rPr>
          <t>入力の必要はありません。</t>
        </r>
      </text>
    </comment>
    <comment ref="AM14" authorId="0">
      <text>
        <r>
          <rPr>
            <b/>
            <sz val="9"/>
            <rFont val="ＭＳ Ｐゴシック"/>
            <family val="3"/>
          </rPr>
          <t>入力の必要はありません。</t>
        </r>
      </text>
    </comment>
    <comment ref="F1" authorId="0">
      <text>
        <r>
          <rPr>
            <b/>
            <sz val="9"/>
            <rFont val="ＭＳ Ｐゴシック"/>
            <family val="3"/>
          </rPr>
          <t>他社による移動支援サービスがあり、利用者負担金を配分する場合のみ、下に分配後の自社上限額を入力してください。</t>
        </r>
      </text>
    </comment>
    <comment ref="Q2" authorId="0">
      <text>
        <r>
          <rPr>
            <b/>
            <sz val="9"/>
            <rFont val="ＭＳ Ｐゴシック"/>
            <family val="3"/>
          </rPr>
          <t>分配後の額に入力がある場合は、分配後を優先します。
上限要否に「上限なし」を選択している場合は、契約支給量に単位時間を乗じた数値を上限とします。</t>
        </r>
      </text>
    </comment>
    <comment ref="C4" authorId="0">
      <text>
        <r>
          <rPr>
            <b/>
            <sz val="9"/>
            <rFont val="ＭＳ Ｐゴシック"/>
            <family val="3"/>
          </rPr>
          <t>対象年を入力してください。</t>
        </r>
      </text>
    </comment>
    <comment ref="F4" authorId="0">
      <text>
        <r>
          <rPr>
            <b/>
            <sz val="9"/>
            <rFont val="ＭＳ Ｐゴシック"/>
            <family val="3"/>
          </rPr>
          <t>対象月を入力して下さい。</t>
        </r>
      </text>
    </comment>
    <comment ref="D5" authorId="0">
      <text>
        <r>
          <rPr>
            <b/>
            <sz val="9"/>
            <rFont val="ＭＳ Ｐゴシック"/>
            <family val="3"/>
          </rPr>
          <t>受給者証番号を一桁づつ入力してください。</t>
        </r>
      </text>
    </comment>
    <comment ref="V7" authorId="0">
      <text>
        <r>
          <rPr>
            <b/>
            <sz val="9"/>
            <rFont val="ＭＳ Ｐゴシック"/>
            <family val="3"/>
          </rPr>
          <t>上限額がない利用者の場合は、空白にしてください。</t>
        </r>
      </text>
    </comment>
    <comment ref="F2" authorId="0">
      <text>
        <r>
          <rPr>
            <b/>
            <sz val="9"/>
            <rFont val="ＭＳ Ｐゴシック"/>
            <family val="3"/>
          </rPr>
          <t>分配が発生しない限りは　空白　にしてください。</t>
        </r>
      </text>
    </comment>
    <comment ref="A2" authorId="0">
      <text>
        <r>
          <rPr>
            <b/>
            <sz val="9"/>
            <rFont val="ＭＳ Ｐゴシック"/>
            <family val="3"/>
          </rPr>
          <t>上限がない場合は「上限なし」を選択してください。</t>
        </r>
      </text>
    </comment>
    <comment ref="R5" authorId="0">
      <text>
        <r>
          <rPr>
            <b/>
            <sz val="9"/>
            <rFont val="ＭＳ Ｐゴシック"/>
            <family val="3"/>
          </rPr>
          <t>受給者氏名を入力してください。</t>
        </r>
      </text>
    </comment>
    <comment ref="AC6" authorId="0">
      <text>
        <r>
          <rPr>
            <b/>
            <sz val="9"/>
            <rFont val="ＭＳ Ｐゴシック"/>
            <family val="3"/>
          </rPr>
          <t>事業所番号を一桁づつ入力して下さい。</t>
        </r>
      </text>
    </comment>
    <comment ref="S6" authorId="0">
      <text>
        <r>
          <rPr>
            <b/>
            <sz val="9"/>
            <rFont val="ＭＳ Ｐゴシック"/>
            <family val="3"/>
          </rPr>
          <t>児童の場合のみ入力してください。</t>
        </r>
      </text>
    </comment>
    <comment ref="A14" authorId="0">
      <text>
        <r>
          <rPr>
            <b/>
            <sz val="9"/>
            <rFont val="ＭＳ Ｐゴシック"/>
            <family val="3"/>
          </rPr>
          <t>日付を数値で入力して下さい。</t>
        </r>
      </text>
    </comment>
  </commentList>
</comments>
</file>

<file path=xl/comments3.xml><?xml version="1.0" encoding="utf-8"?>
<comments xmlns="http://schemas.openxmlformats.org/spreadsheetml/2006/main">
  <authors>
    <author>takada</author>
  </authors>
  <commentList>
    <comment ref="C3" authorId="0">
      <text>
        <r>
          <rPr>
            <b/>
            <sz val="9"/>
            <rFont val="ＭＳ Ｐゴシック"/>
            <family val="3"/>
          </rPr>
          <t>受給者以外を対象に請求書を発行する場合はこの欄に氏名を入力してください。</t>
        </r>
      </text>
    </comment>
  </commentList>
</comments>
</file>

<file path=xl/sharedStrings.xml><?xml version="1.0" encoding="utf-8"?>
<sst xmlns="http://schemas.openxmlformats.org/spreadsheetml/2006/main" count="163" uniqueCount="109">
  <si>
    <t>受給者証
番号</t>
  </si>
  <si>
    <t>支給決定障害者等氏名</t>
  </si>
  <si>
    <t>(児童氏名)</t>
  </si>
  <si>
    <t>契約支給量</t>
  </si>
  <si>
    <t>事業者及び
その事業所</t>
  </si>
  <si>
    <t>事業所番号</t>
  </si>
  <si>
    <t>①個別1：1</t>
  </si>
  <si>
    <t>利用者負担
上限月額</t>
  </si>
  <si>
    <t>日付</t>
  </si>
  <si>
    <t>曜日</t>
  </si>
  <si>
    <t>行先</t>
  </si>
  <si>
    <t>移動支援計画</t>
  </si>
  <si>
    <t>開始
時間</t>
  </si>
  <si>
    <t>終了
時間</t>
  </si>
  <si>
    <t>計画時間数</t>
  </si>
  <si>
    <t>時間</t>
  </si>
  <si>
    <t>サービス提供時間</t>
  </si>
  <si>
    <t>算定
時間数</t>
  </si>
  <si>
    <t>時間(A)</t>
  </si>
  <si>
    <t>算定
単価</t>
  </si>
  <si>
    <t>単価(B)</t>
  </si>
  <si>
    <t>A×B×2</t>
  </si>
  <si>
    <t>利用者負担額(D)</t>
  </si>
  <si>
    <t>C×10%</t>
  </si>
  <si>
    <t>移動支援事業費(E)</t>
  </si>
  <si>
    <t>C-D</t>
  </si>
  <si>
    <t>利用者
確認印</t>
  </si>
  <si>
    <t>サービス
提供者印</t>
  </si>
  <si>
    <t>月</t>
  </si>
  <si>
    <t>平成</t>
  </si>
  <si>
    <t>年</t>
  </si>
  <si>
    <t>月分</t>
  </si>
  <si>
    <t>個別</t>
  </si>
  <si>
    <t>合計</t>
  </si>
  <si>
    <t>↓分配後の自社上限額</t>
  </si>
  <si>
    <t>↓算定上限値</t>
  </si>
  <si>
    <t>↓上限要否</t>
  </si>
  <si>
    <t>単純利用者負担額</t>
  </si>
  <si>
    <t>前回までの利用者負担金累計</t>
  </si>
  <si>
    <t>事業費(C)</t>
  </si>
  <si>
    <t>↓支給量管理</t>
  </si>
  <si>
    <t>枚中</t>
  </si>
  <si>
    <t>枚目</t>
  </si>
  <si>
    <t xml:space="preserve">派遣種別および事業費
</t>
  </si>
  <si>
    <t>単価(30分1人あたり)</t>
  </si>
  <si>
    <t>単純利用者負担額</t>
  </si>
  <si>
    <t>前回までの利用者負担金累計</t>
  </si>
  <si>
    <t>単純利用者負担額</t>
  </si>
  <si>
    <t>前回までの利用者負担金累計</t>
  </si>
  <si>
    <t>↓残量</t>
  </si>
  <si>
    <t>移動支援サービス 請求書</t>
  </si>
  <si>
    <t>受給者氏名：</t>
  </si>
  <si>
    <t>請求日</t>
  </si>
  <si>
    <t>平成　　　年　　　月　　　日</t>
  </si>
  <si>
    <t>〒</t>
  </si>
  <si>
    <t>入力してください。</t>
  </si>
  <si>
    <t>住所：</t>
  </si>
  <si>
    <t>入力してください。</t>
  </si>
  <si>
    <t>〒</t>
  </si>
  <si>
    <t>下記のとおりご請求申し上げます。</t>
  </si>
  <si>
    <t>tel:</t>
  </si>
  <si>
    <t>入力してください。</t>
  </si>
  <si>
    <t>fax:</t>
  </si>
  <si>
    <t>今回ご請求額</t>
  </si>
  <si>
    <t>費用総額</t>
  </si>
  <si>
    <t>移動支援サービス 領収書</t>
  </si>
  <si>
    <t>領収日</t>
  </si>
  <si>
    <t>今回 領収額</t>
  </si>
  <si>
    <t>移動支援サービス 領収書(控)</t>
  </si>
  <si>
    <t>受給者氏名</t>
  </si>
  <si>
    <t>費用負担者が異なる場合</t>
  </si>
  <si>
    <t>給付対象総額</t>
  </si>
  <si>
    <t>給付額</t>
  </si>
  <si>
    <t>利用者負担金総額</t>
  </si>
  <si>
    <t>サービス名</t>
  </si>
  <si>
    <t>単位総額</t>
  </si>
  <si>
    <t>給付
細目</t>
  </si>
  <si>
    <t>給付額</t>
  </si>
  <si>
    <t>利用者負担額</t>
  </si>
  <si>
    <t>自由欄：</t>
  </si>
  <si>
    <t>備考欄：</t>
  </si>
  <si>
    <t>\800(30分当り)</t>
  </si>
  <si>
    <t>単位単価</t>
  </si>
  <si>
    <t>時間(単位数)</t>
  </si>
  <si>
    <t>移動支援給付費受領のお知らせ</t>
  </si>
  <si>
    <t>●提供した下記のサービスに要した費用について、市町村から下記のとおり支払いを受けましたのでお知らせします。</t>
  </si>
  <si>
    <t>●このお知らせの内容に疑義がある場合は、当社もしくは受給者証に記載された市町村にお問い合わせください。</t>
  </si>
  <si>
    <t>受領金額</t>
  </si>
  <si>
    <t>受領日</t>
  </si>
  <si>
    <t>受給者証番号</t>
  </si>
  <si>
    <t>支給決定に係る
児童氏名</t>
  </si>
  <si>
    <t>支給決定障害者
等氏名</t>
  </si>
  <si>
    <t>様</t>
  </si>
  <si>
    <t>操作説明</t>
  </si>
  <si>
    <t>★入力後enterキーで下に、TABキーで右に移動します。</t>
  </si>
  <si>
    <t>③</t>
  </si>
  <si>
    <t>②</t>
  </si>
  <si>
    <t>仕様上の注意点</t>
  </si>
  <si>
    <t>①</t>
  </si>
  <si>
    <t>各種帳票の初期印刷位置は一枚に設定されています。</t>
  </si>
  <si>
    <t>内容が2枚目以降になった場合、数値は計算されますが、印刷位置は変更されていませんので、印刷範囲の青枠を変更して適切な位置に設定しなおしてから印刷して下さい。</t>
  </si>
  <si>
    <t>*この作業はエクセルの仕様上、セキュリティー設定を変更せずに自動化することは出来ません。</t>
  </si>
  <si>
    <t>④</t>
  </si>
  <si>
    <t>時間の端数処理は行えませんので、0.5時間単位に制限しています。</t>
  </si>
  <si>
    <t>入力の最大行数は310行・実績記録票10枚です。</t>
  </si>
  <si>
    <t>上限なし</t>
  </si>
  <si>
    <t>四條畷市移動支援事業請求明細書兼サービス提供実績記録票</t>
  </si>
  <si>
    <t>四條畷市障害者移動支援サービス</t>
  </si>
  <si>
    <t>請求書(表紙部分)の作成は別ファイルとなります。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</si>
</sst>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 "/>
    <numFmt numFmtId="178" formatCode="#,##0_ "/>
    <numFmt numFmtId="179" formatCode="0\:"/>
    <numFmt numFmtId="180" formatCode="00"/>
    <numFmt numFmtId="181" formatCode="0.#"/>
    <numFmt numFmtId="182" formatCode="0_);[Red]\(0\)"/>
    <numFmt numFmtId="183" formatCode="\(@\)"/>
    <numFmt numFmtId="184" formatCode="[$-411]ggge&quot;年&quot;m&quot;月分&quot;"/>
    <numFmt numFmtId="185" formatCode="General&quot;枚中&quot;"/>
    <numFmt numFmtId="186" formatCode="General&quot;枚目&quot;"/>
    <numFmt numFmtId="187" formatCode="[$-411]ggge&quot;年&quot;m&quot;月&quot;d&quot;日&quot;;@"/>
    <numFmt numFmtId="188" formatCode="[&lt;=999]000;[&lt;=9999]000\-00;000\-0000"/>
    <numFmt numFmtId="189" formatCode="#,##0_ ;[Red]\-#,##0\ "/>
    <numFmt numFmtId="190" formatCode="m/d"/>
    <numFmt numFmtId="191" formatCode="#,##0;[Red]#,##0"/>
    <numFmt numFmtId="192" formatCode="General&quot;回&quot;"/>
    <numFmt numFmtId="193" formatCode="General&quot;時&quot;&quot;間&quot;"/>
    <numFmt numFmtId="194" formatCode="0.0_);[Red]\(0.0\)"/>
    <numFmt numFmtId="195" formatCode="0.0&quot;回&quot;"/>
    <numFmt numFmtId="196" formatCode="&quot;\&quot;#,##0.0;[Red]&quot;\&quot;\-#,##0.0"/>
    <numFmt numFmtId="197" formatCode="0.0&quot;時&quot;&quot;間&quot;"/>
    <numFmt numFmtId="198" formatCode="0000000000"/>
    <numFmt numFmtId="199" formatCode="General&quot;様&quot;"/>
  </numFmts>
  <fonts count="23">
    <font>
      <sz val="11"/>
      <name val="ＭＳ Ｐゴシック"/>
      <family val="3"/>
    </font>
    <font>
      <sz val="6"/>
      <name val="ＭＳ Ｐゴシック"/>
      <family val="3"/>
    </font>
    <font>
      <sz val="8"/>
      <name val="ＭＳ Ｐゴシック"/>
      <family val="3"/>
    </font>
    <font>
      <b/>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b/>
      <sz val="8"/>
      <name val="ＭＳ Ｐゴシック"/>
      <family val="3"/>
    </font>
    <font>
      <b/>
      <sz val="6"/>
      <name val="ＭＳ Ｐゴシック"/>
      <family val="3"/>
    </font>
    <font>
      <b/>
      <sz val="12"/>
      <name val="ＭＳ Ｐゴシック"/>
      <family val="3"/>
    </font>
    <font>
      <sz val="10"/>
      <name val="ＭＳ Ｐゴシック"/>
      <family val="3"/>
    </font>
    <font>
      <b/>
      <sz val="10"/>
      <name val="ＭＳ Ｐゴシック"/>
      <family val="3"/>
    </font>
    <font>
      <b/>
      <sz val="11"/>
      <color indexed="48"/>
      <name val="ＭＳ Ｐゴシック"/>
      <family val="3"/>
    </font>
    <font>
      <b/>
      <sz val="14"/>
      <name val="ＭＳ Ｐゴシック"/>
      <family val="3"/>
    </font>
    <font>
      <b/>
      <sz val="11"/>
      <color indexed="8"/>
      <name val="ＭＳ Ｐゴシック"/>
      <family val="3"/>
    </font>
    <font>
      <sz val="9"/>
      <name val="ＭＳ Ｐ明朝"/>
      <family val="1"/>
    </font>
    <font>
      <b/>
      <sz val="16"/>
      <name val="ＭＳ 明朝"/>
      <family val="1"/>
    </font>
    <font>
      <b/>
      <sz val="12"/>
      <name val="ＭＳ 明朝"/>
      <family val="1"/>
    </font>
    <font>
      <b/>
      <sz val="11"/>
      <name val="ＭＳ 明朝"/>
      <family val="1"/>
    </font>
    <font>
      <b/>
      <sz val="24"/>
      <name val="ＭＳ Ｐゴシック"/>
      <family val="3"/>
    </font>
    <font>
      <sz val="9"/>
      <name val="MS UI Gothic"/>
      <family val="3"/>
    </font>
  </fonts>
  <fills count="6">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70">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medium"/>
      <right style="thin"/>
      <top style="thin"/>
      <bottom style="medium"/>
    </border>
    <border>
      <left>
        <color indexed="63"/>
      </left>
      <right style="thin"/>
      <top>
        <color indexed="63"/>
      </top>
      <bottom>
        <color indexed="63"/>
      </bottom>
    </border>
    <border diagonalUp="1">
      <left>
        <color indexed="63"/>
      </left>
      <right style="thin"/>
      <top style="double"/>
      <bottom style="thin"/>
      <diagonal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double"/>
      <bottom style="thin"/>
      <diagonal style="thin"/>
    </border>
    <border diagonalUp="1">
      <left>
        <color indexed="63"/>
      </left>
      <right>
        <color indexed="63"/>
      </right>
      <top style="double"/>
      <bottom style="thin"/>
      <diagonal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double"/>
      <bottom style="thin"/>
      <diagonal style="thin"/>
    </border>
    <border>
      <left style="double"/>
      <right style="thin"/>
      <top style="thin"/>
      <bottom>
        <color indexed="63"/>
      </bottom>
    </border>
    <border>
      <left style="double"/>
      <right style="thin"/>
      <top style="thin"/>
      <bottom style="thin"/>
    </border>
    <border>
      <left style="thin"/>
      <right style="double"/>
      <top style="thin"/>
      <bottom style="thin"/>
    </border>
    <border>
      <left style="dashed"/>
      <right style="dashed"/>
      <top style="thin"/>
      <bottom style="thin"/>
    </border>
    <border>
      <left style="dashed"/>
      <right style="thin"/>
      <top style="thin"/>
      <bottom style="thin"/>
    </border>
    <border>
      <left style="thin"/>
      <right style="dashed"/>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style="thin"/>
      <top style="thin"/>
      <bottom style="thin"/>
    </border>
    <border>
      <left>
        <color indexed="63"/>
      </left>
      <right style="medium"/>
      <top style="thin"/>
      <bottom style="thin"/>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47">
    <xf numFmtId="0" fontId="0" fillId="0" borderId="0" xfId="0" applyAlignment="1">
      <alignment/>
    </xf>
    <xf numFmtId="49" fontId="0" fillId="0" borderId="1" xfId="0" applyNumberFormat="1" applyBorder="1" applyAlignment="1">
      <alignment horizontal="center" vertical="center" shrinkToFit="1"/>
    </xf>
    <xf numFmtId="0" fontId="4" fillId="0" borderId="0" xfId="0" applyFont="1" applyAlignment="1">
      <alignment/>
    </xf>
    <xf numFmtId="0" fontId="0" fillId="0" borderId="2" xfId="0" applyBorder="1" applyAlignment="1" applyProtection="1">
      <alignment horizontal="center" vertical="center" shrinkToFit="1"/>
      <protection locked="0"/>
    </xf>
    <xf numFmtId="0" fontId="0" fillId="0" borderId="0" xfId="0" applyFill="1" applyAlignment="1">
      <alignment/>
    </xf>
    <xf numFmtId="0" fontId="4" fillId="0" borderId="0" xfId="0" applyFont="1" applyFill="1" applyAlignment="1">
      <alignment/>
    </xf>
    <xf numFmtId="178" fontId="4" fillId="0" borderId="0" xfId="0" applyNumberFormat="1" applyFont="1" applyAlignment="1">
      <alignment/>
    </xf>
    <xf numFmtId="0" fontId="0" fillId="0" borderId="0" xfId="0" applyAlignment="1" applyProtection="1">
      <alignment/>
      <protection/>
    </xf>
    <xf numFmtId="0" fontId="4" fillId="0" borderId="0" xfId="0" applyFont="1" applyAlignment="1" applyProtection="1">
      <alignment/>
      <protection/>
    </xf>
    <xf numFmtId="49" fontId="0" fillId="0" borderId="1" xfId="0" applyNumberFormat="1" applyBorder="1" applyAlignment="1" applyProtection="1">
      <alignment horizontal="center" vertical="center" shrinkToFit="1"/>
      <protection/>
    </xf>
    <xf numFmtId="178" fontId="0" fillId="0" borderId="0" xfId="0" applyNumberFormat="1" applyAlignment="1">
      <alignment/>
    </xf>
    <xf numFmtId="0" fontId="0" fillId="0" borderId="3" xfId="0" applyNumberFormat="1" applyBorder="1" applyAlignment="1" applyProtection="1">
      <alignment vertical="center" shrinkToFit="1"/>
      <protection/>
    </xf>
    <xf numFmtId="0" fontId="0" fillId="0" borderId="4" xfId="0" applyNumberFormat="1" applyBorder="1" applyAlignment="1" applyProtection="1">
      <alignment vertical="center" shrinkToFit="1"/>
      <protection/>
    </xf>
    <xf numFmtId="0" fontId="0" fillId="0" borderId="0" xfId="0" applyAlignment="1">
      <alignment vertical="center"/>
    </xf>
    <xf numFmtId="0" fontId="0" fillId="0" borderId="0" xfId="0" applyAlignment="1">
      <alignment horizontal="right" vertical="center"/>
    </xf>
    <xf numFmtId="0" fontId="12" fillId="0" borderId="5" xfId="0" applyNumberFormat="1" applyFont="1" applyBorder="1" applyAlignment="1">
      <alignment horizontal="right"/>
    </xf>
    <xf numFmtId="0" fontId="0" fillId="0" borderId="5" xfId="0" applyBorder="1" applyAlignment="1">
      <alignment horizontal="right" vertical="top" wrapText="1"/>
    </xf>
    <xf numFmtId="0" fontId="0" fillId="0" borderId="5" xfId="0" applyBorder="1" applyAlignment="1">
      <alignment vertical="top" wrapText="1"/>
    </xf>
    <xf numFmtId="0" fontId="0" fillId="0" borderId="5" xfId="0" applyBorder="1" applyAlignment="1">
      <alignment horizontal="right"/>
    </xf>
    <xf numFmtId="0" fontId="12" fillId="0" borderId="5" xfId="0" applyFont="1" applyBorder="1" applyAlignment="1">
      <alignment horizontal="right"/>
    </xf>
    <xf numFmtId="0" fontId="0" fillId="0" borderId="1" xfId="19" applyNumberFormat="1" applyFont="1" applyBorder="1" applyAlignment="1">
      <alignment horizontal="center" vertical="center" shrinkToFit="1"/>
    </xf>
    <xf numFmtId="0" fontId="12" fillId="0" borderId="0" xfId="0" applyFont="1" applyAlignment="1">
      <alignment vertical="center"/>
    </xf>
    <xf numFmtId="0" fontId="0" fillId="0" borderId="6" xfId="0" applyBorder="1" applyAlignment="1">
      <alignment vertical="center"/>
    </xf>
    <xf numFmtId="0" fontId="18" fillId="0" borderId="0" xfId="0" applyFont="1" applyAlignment="1">
      <alignment vertical="center"/>
    </xf>
    <xf numFmtId="0" fontId="19" fillId="0" borderId="0" xfId="0" applyFont="1" applyAlignment="1">
      <alignment shrinkToFit="1"/>
    </xf>
    <xf numFmtId="0" fontId="20" fillId="0" borderId="0" xfId="0" applyFont="1" applyAlignment="1">
      <alignment vertical="center" shrinkToFit="1"/>
    </xf>
    <xf numFmtId="0" fontId="0" fillId="0" borderId="0" xfId="0" applyAlignment="1">
      <alignment horizontal="center"/>
    </xf>
    <xf numFmtId="0" fontId="0" fillId="0" borderId="7" xfId="0" applyBorder="1" applyAlignment="1">
      <alignment horizontal="center"/>
    </xf>
    <xf numFmtId="0" fontId="12" fillId="0" borderId="3" xfId="0" applyFont="1" applyBorder="1" applyAlignment="1">
      <alignment horizontal="right"/>
    </xf>
    <xf numFmtId="0" fontId="0" fillId="0" borderId="8" xfId="0" applyBorder="1" applyAlignment="1" applyProtection="1">
      <alignment vertical="center" shrinkToFit="1"/>
      <protection/>
    </xf>
    <xf numFmtId="49" fontId="0" fillId="0" borderId="9" xfId="0" applyNumberFormat="1" applyBorder="1" applyAlignment="1">
      <alignment horizontal="center" vertical="center" shrinkToFit="1"/>
    </xf>
    <xf numFmtId="0" fontId="0" fillId="0" borderId="2" xfId="0" applyBorder="1" applyAlignment="1" applyProtection="1">
      <alignment vertical="center" shrinkToFit="1"/>
      <protection locked="0"/>
    </xf>
    <xf numFmtId="0" fontId="0" fillId="0" borderId="2" xfId="0" applyBorder="1" applyAlignment="1" applyProtection="1">
      <alignment vertical="center"/>
      <protection locked="0"/>
    </xf>
    <xf numFmtId="0" fontId="0" fillId="0" borderId="2" xfId="0" applyNumberFormat="1" applyBorder="1" applyAlignment="1">
      <alignment vertical="center" shrinkToFit="1"/>
    </xf>
    <xf numFmtId="179" fontId="0" fillId="0" borderId="1" xfId="0" applyNumberFormat="1" applyBorder="1" applyAlignment="1">
      <alignment vertical="center" shrinkToFit="1"/>
    </xf>
    <xf numFmtId="180" fontId="0" fillId="0" borderId="10" xfId="0" applyNumberFormat="1" applyBorder="1" applyAlignment="1">
      <alignment vertical="center" shrinkToFit="1"/>
    </xf>
    <xf numFmtId="179" fontId="0" fillId="0" borderId="1"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179" fontId="0" fillId="0" borderId="12" xfId="0" applyNumberFormat="1" applyBorder="1" applyAlignment="1" applyProtection="1">
      <alignment vertical="center" shrinkToFit="1"/>
      <protection locked="0"/>
    </xf>
    <xf numFmtId="180" fontId="0" fillId="0" borderId="13" xfId="0" applyNumberFormat="1" applyBorder="1" applyAlignment="1" applyProtection="1">
      <alignment vertical="center" shrinkToFit="1"/>
      <protection locked="0"/>
    </xf>
    <xf numFmtId="180" fontId="0" fillId="0" borderId="14" xfId="0" applyNumberFormat="1" applyBorder="1" applyAlignment="1" applyProtection="1">
      <alignment vertical="center" shrinkToFit="1"/>
      <protection locked="0"/>
    </xf>
    <xf numFmtId="0" fontId="0" fillId="0" borderId="2" xfId="0" applyBorder="1" applyAlignment="1" applyProtection="1">
      <alignment vertical="center" shrinkToFit="1"/>
      <protection/>
    </xf>
    <xf numFmtId="0" fontId="0" fillId="0" borderId="2" xfId="0" applyBorder="1" applyAlignment="1" applyProtection="1">
      <alignment vertical="center"/>
      <protection/>
    </xf>
    <xf numFmtId="0" fontId="8" fillId="0" borderId="15"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2"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vertical="top" shrinkToFit="1"/>
    </xf>
    <xf numFmtId="49" fontId="0" fillId="0" borderId="18" xfId="0" applyNumberFormat="1" applyBorder="1" applyAlignment="1">
      <alignment horizontal="center" vertical="center" shrinkToFit="1"/>
    </xf>
    <xf numFmtId="49" fontId="0" fillId="0" borderId="19" xfId="0" applyNumberFormat="1" applyBorder="1" applyAlignment="1">
      <alignment horizontal="center" vertical="center" shrinkToFit="1"/>
    </xf>
    <xf numFmtId="49" fontId="0" fillId="0" borderId="2" xfId="0" applyNumberFormat="1" applyBorder="1" applyAlignment="1" applyProtection="1">
      <alignment horizontal="center" vertical="center" shrinkToFit="1"/>
      <protection locked="0"/>
    </xf>
    <xf numFmtId="49" fontId="0" fillId="0" borderId="20" xfId="0" applyNumberFormat="1" applyBorder="1" applyAlignment="1" applyProtection="1">
      <alignment horizontal="center" vertical="center" shrinkToFit="1"/>
      <protection locked="0"/>
    </xf>
    <xf numFmtId="0" fontId="0" fillId="0" borderId="21" xfId="0" applyBorder="1" applyAlignment="1" applyProtection="1">
      <alignment horizontal="center" shrinkToFit="1"/>
      <protection/>
    </xf>
    <xf numFmtId="0" fontId="0" fillId="0" borderId="22" xfId="0" applyBorder="1" applyAlignment="1" applyProtection="1">
      <alignment horizontal="center" shrinkToFit="1"/>
      <protection/>
    </xf>
    <xf numFmtId="0" fontId="0" fillId="0" borderId="23" xfId="0" applyBorder="1" applyAlignment="1" applyProtection="1">
      <alignment horizontal="center" shrinkToFit="1"/>
      <protection/>
    </xf>
    <xf numFmtId="0" fontId="0" fillId="0" borderId="24" xfId="0" applyBorder="1" applyAlignment="1" applyProtection="1">
      <alignment horizontal="center" shrinkToFit="1"/>
      <protection/>
    </xf>
    <xf numFmtId="0" fontId="0" fillId="0" borderId="25" xfId="0" applyBorder="1" applyAlignment="1" applyProtection="1">
      <alignment horizontal="center" shrinkToFit="1"/>
      <protection/>
    </xf>
    <xf numFmtId="0" fontId="0" fillId="0" borderId="26" xfId="0" applyBorder="1" applyAlignment="1" applyProtection="1">
      <alignment horizontal="center" shrinkToFit="1"/>
      <protection/>
    </xf>
    <xf numFmtId="0" fontId="1" fillId="0" borderId="2" xfId="0" applyFont="1" applyBorder="1" applyAlignment="1">
      <alignment horizontal="center" vertical="center" textRotation="255" wrapText="1" shrinkToFit="1"/>
    </xf>
    <xf numFmtId="0" fontId="0" fillId="0" borderId="2" xfId="0" applyBorder="1" applyAlignment="1">
      <alignment horizontal="center" vertical="center" shrinkToFit="1"/>
    </xf>
    <xf numFmtId="0" fontId="0" fillId="0" borderId="27" xfId="0" applyBorder="1" applyAlignment="1" applyProtection="1">
      <alignment horizontal="center" shrinkToFit="1"/>
      <protection/>
    </xf>
    <xf numFmtId="0" fontId="0" fillId="0" borderId="28" xfId="0" applyBorder="1" applyAlignment="1" applyProtection="1">
      <alignment horizontal="center" shrinkToFit="1"/>
      <protection/>
    </xf>
    <xf numFmtId="0" fontId="0" fillId="0" borderId="29" xfId="0" applyBorder="1" applyAlignment="1" applyProtection="1">
      <alignment horizontal="center" shrinkToFit="1"/>
      <protection/>
    </xf>
    <xf numFmtId="0" fontId="0" fillId="0" borderId="30" xfId="0" applyBorder="1" applyAlignment="1" applyProtection="1">
      <alignment horizontal="center" shrinkToFit="1"/>
      <protection/>
    </xf>
    <xf numFmtId="0" fontId="0" fillId="0" borderId="0" xfId="0" applyBorder="1" applyAlignment="1" applyProtection="1">
      <alignment horizontal="center"/>
      <protection/>
    </xf>
    <xf numFmtId="0" fontId="8" fillId="0" borderId="2" xfId="0" applyFont="1" applyBorder="1" applyAlignment="1" applyProtection="1">
      <alignment horizontal="center" shrinkToFit="1"/>
      <protection/>
    </xf>
    <xf numFmtId="0" fontId="0" fillId="0" borderId="12" xfId="0" applyBorder="1" applyAlignment="1" applyProtection="1">
      <alignment horizontal="center" vertical="center" shrinkToFit="1"/>
      <protection/>
    </xf>
    <xf numFmtId="0" fontId="0" fillId="0" borderId="14" xfId="0" applyBorder="1" applyAlignment="1" applyProtection="1">
      <alignment/>
      <protection/>
    </xf>
    <xf numFmtId="0" fontId="0" fillId="0" borderId="13" xfId="0" applyBorder="1" applyAlignment="1" applyProtection="1">
      <alignment/>
      <protection/>
    </xf>
    <xf numFmtId="0" fontId="10" fillId="0" borderId="2" xfId="0" applyFont="1" applyBorder="1" applyAlignment="1" applyProtection="1">
      <alignment horizontal="center" vertical="center" wrapText="1" shrinkToFit="1"/>
      <protection/>
    </xf>
    <xf numFmtId="0" fontId="10" fillId="0" borderId="2" xfId="0" applyFont="1" applyBorder="1" applyAlignment="1" applyProtection="1">
      <alignment horizontal="center" vertical="center" shrinkToFit="1"/>
      <protection/>
    </xf>
    <xf numFmtId="0" fontId="9" fillId="0" borderId="31" xfId="0" applyFont="1" applyBorder="1" applyAlignment="1" applyProtection="1">
      <alignment horizontal="center" shrinkToFit="1"/>
      <protection/>
    </xf>
    <xf numFmtId="49" fontId="0" fillId="0" borderId="30" xfId="0" applyNumberFormat="1" applyBorder="1" applyAlignment="1" applyProtection="1">
      <alignment horizontal="center" vertical="center" shrinkToFit="1"/>
      <protection/>
    </xf>
    <xf numFmtId="178" fontId="0" fillId="0" borderId="1" xfId="0" applyNumberFormat="1" applyBorder="1" applyAlignment="1" applyProtection="1">
      <alignment horizontal="center" vertical="center" shrinkToFit="1"/>
      <protection/>
    </xf>
    <xf numFmtId="178" fontId="0" fillId="0" borderId="11" xfId="0" applyNumberFormat="1" applyBorder="1" applyAlignment="1" applyProtection="1">
      <alignment horizontal="center" vertical="center" shrinkToFit="1"/>
      <protection/>
    </xf>
    <xf numFmtId="178" fontId="0" fillId="0" borderId="10" xfId="0" applyNumberFormat="1" applyBorder="1" applyAlignment="1" applyProtection="1">
      <alignment horizontal="center" vertical="center" shrinkToFit="1"/>
      <protection/>
    </xf>
    <xf numFmtId="0" fontId="7" fillId="0" borderId="2" xfId="0" applyFont="1" applyBorder="1" applyAlignment="1" applyProtection="1">
      <alignment horizontal="center" vertical="center" wrapText="1" shrinkToFit="1"/>
      <protection/>
    </xf>
    <xf numFmtId="0" fontId="0" fillId="0" borderId="30" xfId="0" applyBorder="1" applyAlignment="1">
      <alignment horizontal="center" shrinkToFit="1"/>
    </xf>
    <xf numFmtId="0" fontId="0" fillId="0" borderId="21" xfId="0" applyBorder="1" applyAlignment="1">
      <alignment horizontal="center" shrinkToFit="1"/>
    </xf>
    <xf numFmtId="0" fontId="0" fillId="0" borderId="22" xfId="0" applyBorder="1" applyAlignment="1">
      <alignment horizontal="center" shrinkToFi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0" fillId="0" borderId="26" xfId="0" applyBorder="1" applyAlignment="1">
      <alignment horizontal="center" shrinkToFit="1"/>
    </xf>
    <xf numFmtId="0" fontId="0" fillId="0" borderId="2" xfId="0" applyBorder="1" applyAlignment="1">
      <alignment horizontal="center"/>
    </xf>
    <xf numFmtId="0" fontId="0" fillId="3" borderId="2" xfId="0" applyNumberFormat="1" applyFill="1" applyBorder="1" applyAlignment="1">
      <alignment horizontal="center"/>
    </xf>
    <xf numFmtId="178" fontId="4" fillId="0" borderId="11" xfId="0" applyNumberFormat="1" applyFont="1" applyBorder="1" applyAlignment="1">
      <alignment horizontal="center"/>
    </xf>
    <xf numFmtId="0" fontId="4" fillId="0" borderId="11" xfId="0" applyFont="1" applyBorder="1" applyAlignment="1">
      <alignment horizontal="center"/>
    </xf>
    <xf numFmtId="0" fontId="0" fillId="0" borderId="2" xfId="0" applyBorder="1" applyAlignment="1">
      <alignment horizontal="center" vertical="center"/>
    </xf>
    <xf numFmtId="178" fontId="0" fillId="0" borderId="32" xfId="0" applyNumberFormat="1" applyBorder="1" applyAlignment="1">
      <alignment horizontal="center" vertical="center" shrinkToFit="1"/>
    </xf>
    <xf numFmtId="0" fontId="4" fillId="0" borderId="14" xfId="0" applyFont="1" applyBorder="1" applyAlignment="1">
      <alignment horizontal="center"/>
    </xf>
    <xf numFmtId="178" fontId="4" fillId="0" borderId="14" xfId="0" applyNumberFormat="1" applyFont="1" applyBorder="1" applyAlignment="1">
      <alignment horizont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79" fontId="0" fillId="0" borderId="18" xfId="0" applyNumberFormat="1" applyBorder="1" applyAlignment="1">
      <alignment horizontal="center" vertical="center" shrinkToFit="1"/>
    </xf>
    <xf numFmtId="179" fontId="0" fillId="0" borderId="9" xfId="0" applyNumberFormat="1" applyBorder="1" applyAlignment="1">
      <alignment horizontal="center" vertical="center" shrinkToFit="1"/>
    </xf>
    <xf numFmtId="179" fontId="0" fillId="0" borderId="19" xfId="0" applyNumberFormat="1" applyBorder="1" applyAlignment="1">
      <alignment horizontal="center" vertical="center" shrinkToFit="1"/>
    </xf>
    <xf numFmtId="178" fontId="0" fillId="0" borderId="36" xfId="0" applyNumberFormat="1" applyBorder="1" applyAlignment="1">
      <alignment horizontal="center" vertical="center" shrinkToFit="1"/>
    </xf>
    <xf numFmtId="178" fontId="0" fillId="0" borderId="2" xfId="0" applyNumberFormat="1" applyBorder="1" applyAlignment="1">
      <alignment horizontal="center" vertical="center" shrinkToFit="1"/>
    </xf>
    <xf numFmtId="0" fontId="0" fillId="0" borderId="2" xfId="0" applyNumberFormat="1" applyBorder="1" applyAlignment="1">
      <alignment horizontal="center" vertical="center" shrinkToFit="1"/>
    </xf>
    <xf numFmtId="0" fontId="0" fillId="0" borderId="37" xfId="0" applyNumberFormat="1" applyBorder="1" applyAlignment="1" applyProtection="1">
      <alignment horizontal="center" vertical="center" shrinkToFit="1"/>
      <protection locked="0"/>
    </xf>
    <xf numFmtId="0" fontId="0" fillId="0" borderId="20" xfId="0" applyNumberFormat="1" applyBorder="1" applyAlignment="1" applyProtection="1">
      <alignment horizontal="center" vertical="center" shrinkToFit="1"/>
      <protection locked="0"/>
    </xf>
    <xf numFmtId="0" fontId="0" fillId="0" borderId="38" xfId="0" applyNumberFormat="1" applyBorder="1" applyAlignment="1" applyProtection="1">
      <alignment horizontal="center" vertical="center" shrinkToFit="1"/>
      <protection locked="0"/>
    </xf>
    <xf numFmtId="0" fontId="0" fillId="0" borderId="2" xfId="0" applyNumberFormat="1" applyBorder="1" applyAlignment="1" applyProtection="1">
      <alignment horizontal="center" vertical="center" shrinkToFit="1"/>
      <protection locked="0"/>
    </xf>
    <xf numFmtId="0" fontId="0" fillId="0" borderId="10" xfId="0" applyBorder="1" applyAlignment="1">
      <alignment horizontal="center" vertical="center" shrinkToFit="1"/>
    </xf>
    <xf numFmtId="0" fontId="4" fillId="0" borderId="5" xfId="0" applyFont="1" applyFill="1" applyBorder="1" applyAlignment="1">
      <alignment horizontal="center" vertical="center" textRotation="255" shrinkToFit="1"/>
    </xf>
    <xf numFmtId="0" fontId="4" fillId="0" borderId="0" xfId="0" applyFont="1" applyFill="1" applyAlignment="1">
      <alignment horizontal="center" vertical="center" textRotation="255" shrinkToFit="1"/>
    </xf>
    <xf numFmtId="0" fontId="0" fillId="0" borderId="2" xfId="0" applyBorder="1" applyAlignment="1">
      <alignment horizontal="center" vertical="center" wrapText="1" shrinkToFit="1"/>
    </xf>
    <xf numFmtId="0" fontId="0" fillId="0" borderId="39" xfId="0" applyBorder="1" applyAlignment="1">
      <alignment horizontal="center" vertical="center" shrinkToFit="1"/>
    </xf>
    <xf numFmtId="0" fontId="2" fillId="0" borderId="10"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2"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30" xfId="0" applyBorder="1" applyAlignment="1">
      <alignment horizontal="center" vertical="center" shrinkToFit="1"/>
    </xf>
    <xf numFmtId="0" fontId="0" fillId="0" borderId="4" xfId="0" applyBorder="1" applyAlignment="1">
      <alignment horizontal="center" vertical="center" shrinkToFit="1"/>
    </xf>
    <xf numFmtId="0" fontId="1" fillId="0" borderId="3" xfId="0" applyFont="1" applyBorder="1" applyAlignment="1" applyProtection="1">
      <alignment horizontal="center" vertical="center" shrinkToFit="1"/>
      <protection/>
    </xf>
    <xf numFmtId="0" fontId="1" fillId="0" borderId="30" xfId="0" applyFont="1" applyBorder="1" applyAlignment="1" applyProtection="1">
      <alignment horizontal="center" vertical="center" shrinkToFit="1"/>
      <protection/>
    </xf>
    <xf numFmtId="0" fontId="1" fillId="0" borderId="4" xfId="0" applyFont="1" applyBorder="1" applyAlignment="1" applyProtection="1">
      <alignment horizontal="center" vertical="center" shrinkToFit="1"/>
      <protection/>
    </xf>
    <xf numFmtId="176" fontId="0" fillId="0" borderId="24" xfId="0" applyNumberFormat="1" applyBorder="1" applyAlignment="1" applyProtection="1">
      <alignment horizontal="center" shrinkToFit="1"/>
      <protection/>
    </xf>
    <xf numFmtId="176" fontId="0" fillId="0" borderId="25" xfId="0" applyNumberFormat="1" applyBorder="1" applyAlignment="1" applyProtection="1">
      <alignment horizontal="center" shrinkToFit="1"/>
      <protection/>
    </xf>
    <xf numFmtId="176" fontId="0" fillId="0" borderId="26" xfId="0" applyNumberFormat="1" applyBorder="1" applyAlignment="1" applyProtection="1">
      <alignment horizontal="center" shrinkToFit="1"/>
      <protection/>
    </xf>
    <xf numFmtId="176" fontId="0" fillId="0" borderId="29" xfId="19" applyNumberFormat="1" applyBorder="1" applyAlignment="1" applyProtection="1">
      <alignment horizontal="center" shrinkToFit="1"/>
      <protection/>
    </xf>
    <xf numFmtId="0" fontId="1" fillId="0" borderId="12" xfId="0" applyFont="1" applyBorder="1" applyAlignment="1" applyProtection="1">
      <alignment horizontal="center" vertical="center" shrinkToFit="1"/>
      <protection/>
    </xf>
    <xf numFmtId="0" fontId="1" fillId="0" borderId="14" xfId="0" applyFont="1" applyBorder="1" applyAlignment="1" applyProtection="1">
      <alignment horizontal="center" vertical="center" shrinkToFit="1"/>
      <protection/>
    </xf>
    <xf numFmtId="0" fontId="1" fillId="0" borderId="13"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0" fillId="0" borderId="11" xfId="0" applyNumberFormat="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8" fillId="0" borderId="1" xfId="0" applyFont="1" applyBorder="1" applyAlignment="1" applyProtection="1">
      <alignment horizontal="center" vertical="center" wrapText="1" shrinkToFit="1"/>
      <protection/>
    </xf>
    <xf numFmtId="0" fontId="8" fillId="0" borderId="11" xfId="0" applyFont="1" applyBorder="1" applyAlignment="1" applyProtection="1">
      <alignment horizontal="center" vertical="center" wrapText="1" shrinkToFit="1"/>
      <protection/>
    </xf>
    <xf numFmtId="0" fontId="8" fillId="0" borderId="10" xfId="0" applyFont="1" applyBorder="1" applyAlignment="1" applyProtection="1">
      <alignment horizontal="center" vertical="center" wrapText="1" shrinkToFit="1"/>
      <protection/>
    </xf>
    <xf numFmtId="0" fontId="0" fillId="0" borderId="40" xfId="0" applyBorder="1" applyAlignment="1" applyProtection="1">
      <alignment horizontal="center" vertical="center" shrinkToFit="1"/>
      <protection/>
    </xf>
    <xf numFmtId="0" fontId="0" fillId="0" borderId="41" xfId="0" applyBorder="1" applyAlignment="1" applyProtection="1">
      <alignment horizontal="center" vertical="center" shrinkToFit="1"/>
      <protection/>
    </xf>
    <xf numFmtId="0" fontId="8" fillId="0" borderId="20" xfId="0" applyFont="1" applyBorder="1" applyAlignment="1" applyProtection="1">
      <alignment horizontal="center" shrinkToFit="1"/>
      <protection/>
    </xf>
    <xf numFmtId="0" fontId="8" fillId="0" borderId="12" xfId="0" applyFont="1" applyBorder="1" applyAlignment="1" applyProtection="1">
      <alignment horizontal="center" vertical="center" shrinkToFit="1"/>
      <protection/>
    </xf>
    <xf numFmtId="0" fontId="8" fillId="0" borderId="14"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0" fontId="8" fillId="0" borderId="3" xfId="0" applyFont="1" applyBorder="1" applyAlignment="1" applyProtection="1">
      <alignment horizontal="center" vertical="center" shrinkToFit="1"/>
      <protection/>
    </xf>
    <xf numFmtId="0" fontId="8" fillId="0" borderId="30" xfId="0" applyFont="1" applyBorder="1" applyAlignment="1" applyProtection="1">
      <alignment horizontal="center" vertical="center" shrinkToFit="1"/>
      <protection/>
    </xf>
    <xf numFmtId="0" fontId="8" fillId="0" borderId="4" xfId="0" applyFont="1"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0" fillId="0" borderId="30" xfId="0" applyBorder="1" applyAlignment="1" applyProtection="1">
      <alignment horizontal="center"/>
      <protection/>
    </xf>
    <xf numFmtId="177" fontId="0" fillId="0" borderId="30" xfId="0" applyNumberFormat="1" applyBorder="1" applyAlignment="1" applyProtection="1">
      <alignment horizontal="center"/>
      <protection/>
    </xf>
    <xf numFmtId="0" fontId="0" fillId="0" borderId="2" xfId="0" applyBorder="1" applyAlignment="1">
      <alignment horizontal="center" shrinkToFit="1"/>
    </xf>
    <xf numFmtId="0" fontId="0" fillId="0" borderId="30" xfId="0" applyBorder="1" applyAlignment="1">
      <alignment horizontal="center"/>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3" xfId="0" applyFont="1" applyBorder="1" applyAlignment="1">
      <alignment horizontal="center" vertical="center" shrinkToFit="1"/>
    </xf>
    <xf numFmtId="49" fontId="0" fillId="0" borderId="30" xfId="0" applyNumberForma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178" fontId="0" fillId="0" borderId="1" xfId="0" applyNumberFormat="1" applyBorder="1" applyAlignment="1" applyProtection="1">
      <alignment horizontal="center" vertical="center" shrinkToFit="1"/>
      <protection locked="0"/>
    </xf>
    <xf numFmtId="178" fontId="0" fillId="0" borderId="11" xfId="0" applyNumberForma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0" fillId="0" borderId="27" xfId="0" applyBorder="1" applyAlignment="1">
      <alignment horizontal="center" shrinkToFit="1"/>
    </xf>
    <xf numFmtId="0" fontId="8" fillId="0" borderId="20" xfId="0" applyFont="1" applyBorder="1" applyAlignment="1">
      <alignment horizontal="center" shrinkToFit="1"/>
    </xf>
    <xf numFmtId="0" fontId="9" fillId="0" borderId="31" xfId="0" applyFont="1" applyBorder="1" applyAlignment="1">
      <alignment horizontal="center" shrinkToFit="1"/>
    </xf>
    <xf numFmtId="0" fontId="0" fillId="0" borderId="30" xfId="0" applyBorder="1" applyAlignment="1" applyProtection="1">
      <alignment horizontal="center"/>
      <protection locked="0"/>
    </xf>
    <xf numFmtId="177" fontId="0" fillId="0" borderId="30" xfId="0" applyNumberFormat="1" applyBorder="1" applyAlignment="1" applyProtection="1">
      <alignment horizontal="center"/>
      <protection locked="0"/>
    </xf>
    <xf numFmtId="0" fontId="10" fillId="0" borderId="2" xfId="0" applyFont="1" applyBorder="1" applyAlignment="1">
      <alignment horizontal="center" vertical="center" wrapText="1" shrinkToFit="1"/>
    </xf>
    <xf numFmtId="0" fontId="10" fillId="0" borderId="2" xfId="0" applyFont="1" applyBorder="1" applyAlignment="1">
      <alignment horizontal="center" vertical="center" shrinkToFit="1"/>
    </xf>
    <xf numFmtId="0" fontId="0" fillId="0" borderId="0" xfId="0" applyBorder="1" applyAlignment="1">
      <alignment horizontal="center"/>
    </xf>
    <xf numFmtId="0" fontId="0" fillId="0" borderId="28" xfId="0" applyBorder="1" applyAlignment="1">
      <alignment horizontal="center" shrinkToFit="1"/>
    </xf>
    <xf numFmtId="0" fontId="8" fillId="0" borderId="2" xfId="0" applyFont="1" applyBorder="1" applyAlignment="1">
      <alignment horizontal="center" shrinkToFit="1"/>
    </xf>
    <xf numFmtId="0" fontId="7" fillId="0" borderId="2" xfId="0" applyFont="1" applyBorder="1" applyAlignment="1" applyProtection="1">
      <alignment horizontal="center" vertical="center" wrapText="1" shrinkToFit="1"/>
      <protection locked="0"/>
    </xf>
    <xf numFmtId="0" fontId="1" fillId="0" borderId="3"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29" xfId="0" applyBorder="1" applyAlignment="1">
      <alignment horizontal="center" shrinkToFit="1"/>
    </xf>
    <xf numFmtId="0" fontId="0" fillId="0" borderId="11" xfId="0" applyBorder="1" applyAlignment="1">
      <alignment horizontal="center" vertical="center" shrinkToFit="1"/>
    </xf>
    <xf numFmtId="0" fontId="0" fillId="0" borderId="11" xfId="0" applyNumberFormat="1" applyBorder="1" applyAlignment="1" applyProtection="1">
      <alignment horizontal="center" vertical="center" shrinkToFit="1"/>
      <protection locked="0"/>
    </xf>
    <xf numFmtId="176" fontId="0" fillId="0" borderId="24" xfId="0" applyNumberFormat="1" applyBorder="1" applyAlignment="1">
      <alignment horizontal="center" shrinkToFit="1"/>
    </xf>
    <xf numFmtId="176" fontId="0" fillId="0" borderId="25" xfId="0" applyNumberFormat="1" applyBorder="1" applyAlignment="1">
      <alignment horizontal="center" shrinkToFit="1"/>
    </xf>
    <xf numFmtId="176" fontId="0" fillId="0" borderId="26" xfId="0" applyNumberFormat="1" applyBorder="1" applyAlignment="1">
      <alignment horizontal="center" shrinkToFit="1"/>
    </xf>
    <xf numFmtId="176" fontId="0" fillId="0" borderId="29" xfId="19" applyNumberFormat="1" applyBorder="1" applyAlignment="1">
      <alignment horizontal="center" shrinkToFit="1"/>
    </xf>
    <xf numFmtId="0" fontId="0" fillId="0" borderId="12" xfId="0" applyBorder="1" applyAlignment="1" applyProtection="1">
      <alignment horizontal="center" vertical="center" shrinkToFit="1"/>
      <protection locked="0"/>
    </xf>
    <xf numFmtId="0" fontId="0" fillId="0" borderId="14" xfId="0" applyBorder="1" applyAlignment="1">
      <alignment/>
    </xf>
    <xf numFmtId="0" fontId="0" fillId="0" borderId="13" xfId="0" applyBorder="1" applyAlignment="1">
      <alignment/>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4" xfId="0" applyFont="1" applyBorder="1" applyAlignment="1">
      <alignment horizontal="center" vertical="center" shrinkToFit="1"/>
    </xf>
    <xf numFmtId="0" fontId="14" fillId="4" borderId="2" xfId="0" applyFont="1" applyFill="1" applyBorder="1" applyAlignment="1" applyProtection="1">
      <alignment horizontal="center"/>
      <protection locked="0"/>
    </xf>
    <xf numFmtId="0" fontId="0" fillId="0" borderId="1"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3" borderId="2" xfId="0" applyFill="1" applyBorder="1" applyAlignment="1">
      <alignment horizontal="center"/>
    </xf>
    <xf numFmtId="178" fontId="14" fillId="4" borderId="1" xfId="0" applyNumberFormat="1" applyFont="1" applyFill="1" applyBorder="1" applyAlignment="1" applyProtection="1">
      <alignment horizontal="right"/>
      <protection locked="0"/>
    </xf>
    <xf numFmtId="178" fontId="14" fillId="4" borderId="11" xfId="0" applyNumberFormat="1" applyFont="1" applyFill="1" applyBorder="1" applyAlignment="1" applyProtection="1">
      <alignment horizontal="right"/>
      <protection locked="0"/>
    </xf>
    <xf numFmtId="178" fontId="14" fillId="4" borderId="10" xfId="0" applyNumberFormat="1" applyFont="1" applyFill="1" applyBorder="1" applyAlignment="1" applyProtection="1">
      <alignment horizontal="right"/>
      <protection locked="0"/>
    </xf>
    <xf numFmtId="38" fontId="14" fillId="3" borderId="2" xfId="17" applyFont="1" applyFill="1" applyBorder="1" applyAlignment="1" applyProtection="1">
      <alignment horizontal="right"/>
      <protection/>
    </xf>
    <xf numFmtId="0" fontId="0" fillId="0" borderId="0" xfId="0" applyAlignment="1">
      <alignment horizontal="center" vertical="center"/>
    </xf>
    <xf numFmtId="0" fontId="0" fillId="0" borderId="0" xfId="0" applyAlignment="1">
      <alignment horizontal="center" vertical="center" shrinkToFit="1"/>
    </xf>
    <xf numFmtId="187" fontId="0" fillId="0" borderId="30" xfId="0" applyNumberFormat="1" applyBorder="1" applyAlignment="1" applyProtection="1">
      <alignment horizontal="center" vertical="center"/>
      <protection locked="0"/>
    </xf>
    <xf numFmtId="0" fontId="16" fillId="3" borderId="12"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0" fillId="0" borderId="0" xfId="0" applyAlignment="1" applyProtection="1">
      <alignment horizontal="center" vertical="center" shrinkToFit="1"/>
      <protection locked="0"/>
    </xf>
    <xf numFmtId="0" fontId="0" fillId="0" borderId="12" xfId="0" applyBorder="1" applyAlignment="1">
      <alignment horizontal="center" wrapText="1" shrinkToFit="1"/>
    </xf>
    <xf numFmtId="0" fontId="0" fillId="0" borderId="14" xfId="0" applyBorder="1" applyAlignment="1">
      <alignment horizontal="center" wrapText="1" shrinkToFit="1"/>
    </xf>
    <xf numFmtId="0" fontId="0" fillId="0" borderId="13" xfId="0" applyBorder="1" applyAlignment="1">
      <alignment horizontal="center" wrapText="1" shrinkToFit="1"/>
    </xf>
    <xf numFmtId="0" fontId="0" fillId="0" borderId="5" xfId="0" applyBorder="1" applyAlignment="1">
      <alignment horizontal="center" wrapText="1" shrinkToFit="1"/>
    </xf>
    <xf numFmtId="0" fontId="0" fillId="0" borderId="0" xfId="0" applyBorder="1" applyAlignment="1">
      <alignment horizontal="center" wrapText="1" shrinkToFit="1"/>
    </xf>
    <xf numFmtId="0" fontId="0" fillId="0" borderId="8" xfId="0" applyBorder="1" applyAlignment="1">
      <alignment horizontal="center" wrapText="1" shrinkToFit="1"/>
    </xf>
    <xf numFmtId="188" fontId="0" fillId="0" borderId="0" xfId="0" applyNumberFormat="1" applyAlignment="1" applyProtection="1">
      <alignment horizontal="left" vertical="center"/>
      <protection locked="0"/>
    </xf>
    <xf numFmtId="0" fontId="11" fillId="0" borderId="0" xfId="0" applyFont="1" applyFill="1" applyBorder="1" applyAlignment="1">
      <alignment horizontal="center" vertical="center"/>
    </xf>
    <xf numFmtId="184" fontId="11" fillId="0" borderId="0" xfId="0" applyNumberFormat="1" applyFont="1" applyAlignment="1">
      <alignment horizontal="center" vertical="center"/>
    </xf>
    <xf numFmtId="185" fontId="8" fillId="0" borderId="0" xfId="0" applyNumberFormat="1" applyFont="1" applyAlignment="1">
      <alignment horizontal="right" vertical="center"/>
    </xf>
    <xf numFmtId="186" fontId="8" fillId="0" borderId="0" xfId="0" applyNumberFormat="1" applyFont="1" applyAlignment="1">
      <alignment horizontal="left" vertical="center"/>
    </xf>
    <xf numFmtId="0" fontId="0" fillId="0" borderId="0" xfId="0" applyAlignment="1" applyProtection="1">
      <alignment horizontal="left" vertical="top" wrapText="1"/>
      <protection locked="0"/>
    </xf>
    <xf numFmtId="0" fontId="12" fillId="0" borderId="0" xfId="0" applyFont="1" applyBorder="1" applyAlignment="1" applyProtection="1">
      <alignment horizontal="left"/>
      <protection locked="0"/>
    </xf>
    <xf numFmtId="0" fontId="12" fillId="0" borderId="8"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2" fillId="0" borderId="0"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8" fillId="5" borderId="43" xfId="0" applyFont="1" applyFill="1" applyBorder="1" applyAlignment="1">
      <alignment horizontal="center"/>
    </xf>
    <xf numFmtId="0" fontId="8" fillId="5" borderId="44" xfId="0" applyFont="1" applyFill="1" applyBorder="1" applyAlignment="1">
      <alignment horizontal="center"/>
    </xf>
    <xf numFmtId="0" fontId="8" fillId="5" borderId="45" xfId="0" applyFont="1" applyFill="1" applyBorder="1" applyAlignment="1">
      <alignment horizontal="center"/>
    </xf>
    <xf numFmtId="6" fontId="15" fillId="0" borderId="15" xfId="19" applyFont="1" applyBorder="1" applyAlignment="1">
      <alignment horizontal="center" vertical="center" shrinkToFit="1"/>
    </xf>
    <xf numFmtId="6" fontId="15" fillId="0" borderId="16" xfId="19" applyFont="1" applyBorder="1" applyAlignment="1">
      <alignment horizontal="center" vertical="center" shrinkToFit="1"/>
    </xf>
    <xf numFmtId="6" fontId="15" fillId="0" borderId="17" xfId="19" applyFont="1" applyBorder="1" applyAlignment="1">
      <alignment horizontal="center" vertical="center" shrinkToFit="1"/>
    </xf>
    <xf numFmtId="189" fontId="0" fillId="0" borderId="46" xfId="0" applyNumberFormat="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shrinkToFit="1"/>
    </xf>
    <xf numFmtId="0" fontId="0" fillId="3" borderId="44" xfId="0" applyFill="1" applyBorder="1" applyAlignment="1">
      <alignment horizontal="center" vertical="center" shrinkToFit="1"/>
    </xf>
    <xf numFmtId="0" fontId="0" fillId="3" borderId="45" xfId="0" applyFill="1" applyBorder="1" applyAlignment="1">
      <alignment horizontal="center" vertical="center" shrinkToFit="1"/>
    </xf>
    <xf numFmtId="0" fontId="0" fillId="0" borderId="51" xfId="0" applyBorder="1" applyAlignment="1">
      <alignment horizontal="center" vertical="center"/>
    </xf>
    <xf numFmtId="6" fontId="0" fillId="0" borderId="1" xfId="19" applyBorder="1" applyAlignment="1">
      <alignment horizontal="center" vertical="center"/>
    </xf>
    <xf numFmtId="6" fontId="0" fillId="0" borderId="11" xfId="19" applyBorder="1" applyAlignment="1">
      <alignment horizontal="center" vertical="center"/>
    </xf>
    <xf numFmtId="6" fontId="0" fillId="0" borderId="52" xfId="19" applyBorder="1" applyAlignment="1">
      <alignment horizontal="center" vertical="center"/>
    </xf>
    <xf numFmtId="0" fontId="0" fillId="3" borderId="50" xfId="0" applyFill="1" applyBorder="1" applyAlignment="1">
      <alignment horizontal="center" vertical="center"/>
    </xf>
    <xf numFmtId="0" fontId="0" fillId="3" borderId="53" xfId="0" applyFill="1" applyBorder="1" applyAlignment="1">
      <alignment horizontal="center" vertical="center"/>
    </xf>
    <xf numFmtId="197" fontId="0" fillId="0" borderId="1" xfId="19" applyNumberFormat="1" applyBorder="1" applyAlignment="1">
      <alignment horizontal="center" vertical="center"/>
    </xf>
    <xf numFmtId="197" fontId="0" fillId="0" borderId="10" xfId="19" applyNumberFormat="1" applyBorder="1" applyAlignment="1">
      <alignment horizontal="center" vertical="center"/>
    </xf>
    <xf numFmtId="0" fontId="0" fillId="0" borderId="5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6" fontId="0" fillId="0" borderId="1" xfId="19" applyBorder="1" applyAlignment="1" applyProtection="1">
      <alignment horizontal="center" vertical="center"/>
      <protection locked="0"/>
    </xf>
    <xf numFmtId="6" fontId="0" fillId="0" borderId="11" xfId="19" applyBorder="1" applyAlignment="1" applyProtection="1">
      <alignment horizontal="center" vertical="center"/>
      <protection locked="0"/>
    </xf>
    <xf numFmtId="6" fontId="0" fillId="0" borderId="52" xfId="19" applyBorder="1" applyAlignment="1" applyProtection="1">
      <alignment horizontal="center" vertical="center"/>
      <protection locked="0"/>
    </xf>
    <xf numFmtId="0" fontId="0" fillId="0" borderId="1" xfId="19" applyNumberFormat="1" applyBorder="1" applyAlignment="1" applyProtection="1">
      <alignment horizontal="center" vertical="center"/>
      <protection locked="0"/>
    </xf>
    <xf numFmtId="0" fontId="0" fillId="0" borderId="10" xfId="19" applyNumberFormat="1" applyBorder="1" applyAlignment="1" applyProtection="1">
      <alignment horizontal="center" vertical="center"/>
      <protection locked="0"/>
    </xf>
    <xf numFmtId="6" fontId="0" fillId="0" borderId="10" xfId="19" applyBorder="1" applyAlignment="1" applyProtection="1">
      <alignment horizontal="center" vertical="center"/>
      <protection locked="0"/>
    </xf>
    <xf numFmtId="190" fontId="8" fillId="3" borderId="15" xfId="0" applyNumberFormat="1" applyFont="1" applyFill="1" applyBorder="1" applyAlignment="1">
      <alignment horizontal="center" vertical="center"/>
    </xf>
    <xf numFmtId="190" fontId="8" fillId="3" borderId="16" xfId="0" applyNumberFormat="1" applyFont="1" applyFill="1" applyBorder="1" applyAlignment="1">
      <alignment horizontal="center" vertical="center"/>
    </xf>
    <xf numFmtId="190" fontId="8" fillId="3" borderId="54" xfId="0" applyNumberFormat="1" applyFont="1" applyFill="1" applyBorder="1" applyAlignment="1">
      <alignment horizontal="center" vertical="center"/>
    </xf>
    <xf numFmtId="6" fontId="0" fillId="0" borderId="55" xfId="19" applyBorder="1" applyAlignment="1">
      <alignment horizontal="center" vertical="center"/>
    </xf>
    <xf numFmtId="6" fontId="0" fillId="0" borderId="16" xfId="19" applyBorder="1" applyAlignment="1">
      <alignment horizontal="center" vertical="center"/>
    </xf>
    <xf numFmtId="6" fontId="0" fillId="0" borderId="17" xfId="19" applyBorder="1" applyAlignment="1">
      <alignment horizontal="center" vertical="center"/>
    </xf>
    <xf numFmtId="0" fontId="0" fillId="0" borderId="1" xfId="0" applyBorder="1" applyAlignment="1">
      <alignment horizontal="center" vertical="center"/>
    </xf>
    <xf numFmtId="0" fontId="17" fillId="0" borderId="56" xfId="0" applyFont="1" applyBorder="1" applyAlignment="1">
      <alignment horizontal="left" vertical="top" wrapText="1"/>
    </xf>
    <xf numFmtId="0" fontId="17" fillId="0" borderId="6" xfId="0" applyFont="1" applyBorder="1" applyAlignment="1">
      <alignment horizontal="left" vertical="top"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59" xfId="0" applyFont="1" applyBorder="1" applyAlignment="1">
      <alignment horizontal="left" vertical="top" wrapText="1"/>
    </xf>
    <xf numFmtId="0" fontId="17" fillId="0" borderId="60" xfId="0" applyFont="1" applyBorder="1" applyAlignment="1">
      <alignment horizontal="left" vertical="top" wrapText="1"/>
    </xf>
    <xf numFmtId="6" fontId="0" fillId="0" borderId="10" xfId="19" applyBorder="1" applyAlignment="1">
      <alignment horizontal="center" vertical="center"/>
    </xf>
    <xf numFmtId="6" fontId="0" fillId="0" borderId="61" xfId="19" applyBorder="1" applyAlignment="1">
      <alignment horizontal="center" vertical="center"/>
    </xf>
    <xf numFmtId="0" fontId="0" fillId="0" borderId="6" xfId="0" applyBorder="1" applyAlignment="1">
      <alignment horizontal="center" vertical="center"/>
    </xf>
    <xf numFmtId="0" fontId="11" fillId="0" borderId="0" xfId="0" applyFont="1" applyFill="1" applyBorder="1" applyAlignment="1">
      <alignment horizontal="right" vertical="center"/>
    </xf>
    <xf numFmtId="184" fontId="11" fillId="0" borderId="0" xfId="0" applyNumberFormat="1" applyFont="1" applyAlignment="1">
      <alignment horizontal="left" vertical="center"/>
    </xf>
    <xf numFmtId="188" fontId="0" fillId="0" borderId="0" xfId="0" applyNumberFormat="1" applyAlignment="1">
      <alignment horizontal="left" vertical="center"/>
    </xf>
    <xf numFmtId="0" fontId="12" fillId="0" borderId="0" xfId="0" applyFont="1" applyBorder="1" applyAlignment="1">
      <alignment horizontal="left"/>
    </xf>
    <xf numFmtId="0" fontId="12" fillId="0" borderId="8" xfId="0" applyFont="1" applyBorder="1" applyAlignment="1">
      <alignment horizontal="left"/>
    </xf>
    <xf numFmtId="0" fontId="0" fillId="0" borderId="0" xfId="0" applyBorder="1" applyAlignment="1">
      <alignment horizontal="left" vertical="top" wrapText="1"/>
    </xf>
    <xf numFmtId="0" fontId="0" fillId="0" borderId="8" xfId="0" applyBorder="1" applyAlignment="1">
      <alignment horizontal="left" vertical="top" wrapText="1"/>
    </xf>
    <xf numFmtId="0" fontId="12" fillId="0" borderId="0" xfId="0" applyFont="1" applyBorder="1" applyAlignment="1">
      <alignment horizontal="left" vertical="center"/>
    </xf>
    <xf numFmtId="0" fontId="12" fillId="0" borderId="8" xfId="0" applyFont="1" applyBorder="1" applyAlignment="1">
      <alignment horizontal="left" vertical="center"/>
    </xf>
    <xf numFmtId="6" fontId="0" fillId="0" borderId="15" xfId="19" applyFont="1" applyBorder="1" applyAlignment="1">
      <alignment horizontal="center" vertical="center" shrinkToFit="1"/>
    </xf>
    <xf numFmtId="6" fontId="0" fillId="0" borderId="16" xfId="19" applyBorder="1" applyAlignment="1">
      <alignment horizontal="center" vertical="center" shrinkToFit="1"/>
    </xf>
    <xf numFmtId="6" fontId="0" fillId="0" borderId="17" xfId="19" applyBorder="1" applyAlignment="1">
      <alignment horizontal="center" vertical="center" shrinkToFit="1"/>
    </xf>
    <xf numFmtId="0" fontId="13" fillId="0" borderId="30" xfId="0" applyFont="1" applyFill="1" applyBorder="1" applyAlignment="1">
      <alignment horizontal="center" vertical="center"/>
    </xf>
    <xf numFmtId="184" fontId="13" fillId="0" borderId="30" xfId="0" applyNumberFormat="1" applyFont="1" applyBorder="1" applyAlignment="1">
      <alignment horizontal="center" vertical="center"/>
    </xf>
    <xf numFmtId="49" fontId="13" fillId="0" borderId="30"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19" applyNumberFormat="1" applyFont="1" applyBorder="1" applyAlignment="1">
      <alignment horizontal="center" vertical="center" shrinkToFit="1"/>
    </xf>
    <xf numFmtId="0" fontId="0" fillId="0" borderId="10" xfId="19" applyNumberFormat="1" applyBorder="1" applyAlignment="1">
      <alignment horizontal="center" vertical="center" shrinkToFit="1"/>
    </xf>
    <xf numFmtId="6" fontId="0" fillId="0" borderId="2" xfId="19" applyBorder="1" applyAlignment="1">
      <alignment horizontal="center" vertical="center" shrinkToFit="1"/>
    </xf>
    <xf numFmtId="0" fontId="0" fillId="0" borderId="11" xfId="19" applyNumberFormat="1" applyBorder="1" applyAlignment="1">
      <alignment horizontal="center" vertical="center" shrinkToFit="1"/>
    </xf>
    <xf numFmtId="0" fontId="0" fillId="3" borderId="53" xfId="0" applyFill="1" applyBorder="1" applyAlignment="1">
      <alignment horizontal="center" vertical="center" shrinkToFit="1"/>
    </xf>
    <xf numFmtId="6" fontId="0" fillId="0" borderId="1" xfId="19" applyFont="1" applyBorder="1" applyAlignment="1" quotePrefix="1">
      <alignment horizontal="center" vertical="center" shrinkToFit="1"/>
    </xf>
    <xf numFmtId="6" fontId="0" fillId="0" borderId="10" xfId="19" applyBorder="1" applyAlignment="1">
      <alignment horizontal="center" vertical="center" shrinkToFit="1"/>
    </xf>
    <xf numFmtId="6" fontId="0" fillId="0" borderId="1" xfId="19" applyBorder="1" applyAlignment="1" applyProtection="1">
      <alignment horizontal="center" vertical="center"/>
      <protection/>
    </xf>
    <xf numFmtId="6" fontId="0" fillId="0" borderId="11" xfId="19" applyBorder="1" applyAlignment="1" applyProtection="1">
      <alignment horizontal="center" vertical="center"/>
      <protection/>
    </xf>
    <xf numFmtId="6" fontId="0" fillId="0" borderId="52" xfId="19" applyBorder="1" applyAlignment="1" applyProtection="1">
      <alignment horizontal="center" vertical="center"/>
      <protection/>
    </xf>
    <xf numFmtId="198" fontId="0" fillId="0" borderId="0" xfId="0" applyNumberFormat="1" applyAlignment="1">
      <alignment horizontal="center"/>
    </xf>
    <xf numFmtId="198" fontId="0" fillId="0" borderId="2" xfId="0" applyNumberFormat="1" applyBorder="1" applyAlignment="1">
      <alignment horizontal="center"/>
    </xf>
    <xf numFmtId="0" fontId="0" fillId="0" borderId="12"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8" xfId="0" applyBorder="1" applyAlignment="1">
      <alignment horizontal="center" vertical="center" wrapText="1" shrinkToFit="1"/>
    </xf>
    <xf numFmtId="188" fontId="0" fillId="0" borderId="0" xfId="0" applyNumberFormat="1" applyAlignment="1" applyProtection="1">
      <alignment horizontal="left" vertical="center"/>
      <protection/>
    </xf>
    <xf numFmtId="0" fontId="12" fillId="0" borderId="30" xfId="0" applyFont="1" applyBorder="1" applyAlignment="1" applyProtection="1">
      <alignment horizontal="left" vertical="center"/>
      <protection/>
    </xf>
    <xf numFmtId="0" fontId="12" fillId="0" borderId="4" xfId="0" applyFont="1" applyBorder="1" applyAlignment="1" applyProtection="1">
      <alignment horizontal="left" vertical="center"/>
      <protection/>
    </xf>
    <xf numFmtId="0" fontId="0" fillId="0" borderId="0" xfId="0" applyAlignment="1" applyProtection="1">
      <alignment horizontal="left" vertical="top" wrapText="1"/>
      <protection/>
    </xf>
    <xf numFmtId="0" fontId="0" fillId="0" borderId="8" xfId="0" applyBorder="1" applyAlignment="1" applyProtection="1">
      <alignment horizontal="left" vertical="top" wrapText="1"/>
      <protection/>
    </xf>
    <xf numFmtId="0" fontId="12" fillId="0" borderId="0" xfId="0" applyFont="1" applyBorder="1" applyAlignment="1" applyProtection="1">
      <alignment horizontal="left" vertical="center"/>
      <protection/>
    </xf>
    <xf numFmtId="0" fontId="12" fillId="0" borderId="8" xfId="0" applyFont="1" applyBorder="1" applyAlignment="1" applyProtection="1">
      <alignment horizontal="left" vertical="center"/>
      <protection/>
    </xf>
    <xf numFmtId="0" fontId="0" fillId="0" borderId="51" xfId="0" applyBorder="1" applyAlignment="1" applyProtection="1">
      <alignment horizontal="center" vertical="center"/>
      <protection/>
    </xf>
    <xf numFmtId="0" fontId="0" fillId="0" borderId="2" xfId="0" applyBorder="1" applyAlignment="1" applyProtection="1">
      <alignment horizontal="center" vertical="center"/>
      <protection/>
    </xf>
    <xf numFmtId="6" fontId="0" fillId="0" borderId="10" xfId="19" applyBorder="1" applyAlignment="1" applyProtection="1">
      <alignment horizontal="center" vertical="center"/>
      <protection/>
    </xf>
    <xf numFmtId="0" fontId="0" fillId="0" borderId="1" xfId="19" applyNumberFormat="1" applyBorder="1" applyAlignment="1" applyProtection="1">
      <alignment horizontal="center" vertical="center"/>
      <protection/>
    </xf>
    <xf numFmtId="0" fontId="0" fillId="0" borderId="10" xfId="19" applyNumberFormat="1" applyBorder="1" applyAlignment="1" applyProtection="1">
      <alignment horizontal="center" vertical="center"/>
      <protection/>
    </xf>
    <xf numFmtId="0" fontId="18" fillId="0" borderId="0" xfId="0" applyFont="1" applyAlignment="1">
      <alignment horizontal="center" vertical="center"/>
    </xf>
    <xf numFmtId="0" fontId="19" fillId="0" borderId="0" xfId="0" applyFont="1" applyAlignment="1">
      <alignment horizontal="left" shrinkToFit="1"/>
    </xf>
    <xf numFmtId="0" fontId="0" fillId="0" borderId="0" xfId="0" applyAlignment="1">
      <alignment horizont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187" fontId="0" fillId="0" borderId="64" xfId="0" applyNumberFormat="1" applyBorder="1" applyAlignment="1" applyProtection="1">
      <alignment horizontal="center" vertical="center" shrinkToFit="1"/>
      <protection locked="0"/>
    </xf>
    <xf numFmtId="187" fontId="0" fillId="0" borderId="65" xfId="0" applyNumberFormat="1" applyBorder="1" applyAlignment="1" applyProtection="1">
      <alignment horizontal="center" vertical="center" shrinkToFit="1"/>
      <protection locked="0"/>
    </xf>
    <xf numFmtId="184" fontId="11" fillId="0" borderId="66" xfId="0" applyNumberFormat="1" applyFont="1" applyBorder="1" applyAlignment="1">
      <alignment horizontal="center" vertical="center"/>
    </xf>
    <xf numFmtId="184" fontId="11" fillId="0" borderId="67" xfId="0" applyNumberFormat="1" applyFont="1" applyBorder="1" applyAlignment="1">
      <alignment horizontal="center" vertical="center"/>
    </xf>
    <xf numFmtId="184" fontId="11" fillId="0" borderId="68" xfId="0" applyNumberFormat="1" applyFont="1" applyBorder="1" applyAlignment="1">
      <alignment horizontal="center" vertical="center"/>
    </xf>
    <xf numFmtId="6" fontId="21" fillId="0" borderId="62" xfId="19" applyFont="1" applyBorder="1" applyAlignment="1">
      <alignment horizontal="center" vertical="center"/>
    </xf>
    <xf numFmtId="6" fontId="21" fillId="0" borderId="63" xfId="19" applyFont="1" applyBorder="1" applyAlignment="1">
      <alignment horizontal="center" vertical="center"/>
    </xf>
    <xf numFmtId="0" fontId="12" fillId="0" borderId="0" xfId="0" applyFont="1" applyBorder="1" applyAlignment="1" applyProtection="1">
      <alignment horizontal="left"/>
      <protection/>
    </xf>
    <xf numFmtId="0" fontId="12" fillId="0" borderId="8" xfId="0" applyFont="1" applyBorder="1" applyAlignment="1" applyProtection="1">
      <alignment horizontal="left"/>
      <protection/>
    </xf>
    <xf numFmtId="0" fontId="0" fillId="0" borderId="0" xfId="0" applyBorder="1" applyAlignment="1" applyProtection="1">
      <alignment horizontal="left" vertical="top" wrapText="1"/>
      <protection/>
    </xf>
    <xf numFmtId="0" fontId="20" fillId="0" borderId="0" xfId="0" applyFont="1" applyAlignment="1">
      <alignment horizontal="left" vertical="center" shrinkToFit="1"/>
    </xf>
    <xf numFmtId="0" fontId="0" fillId="0" borderId="0" xfId="0" applyNumberFormat="1" applyAlignment="1">
      <alignment horizontal="center" vertical="center" shrinkToFit="1"/>
    </xf>
    <xf numFmtId="0" fontId="0" fillId="0" borderId="32" xfId="0" applyNumberFormat="1" applyBorder="1" applyAlignment="1">
      <alignment horizontal="center" vertical="center" shrinkToFit="1"/>
    </xf>
    <xf numFmtId="0" fontId="0" fillId="0" borderId="69" xfId="0" applyNumberForma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b/>
        <i val="0"/>
        <color rgb="FFFF0000"/>
      </font>
      <border/>
    </dxf>
    <dxf>
      <font>
        <b/>
        <i val="0"/>
        <color rgb="FFFF0000"/>
      </font>
      <fill>
        <patternFill>
          <bgColor rgb="FFFF99CC"/>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0</xdr:rowOff>
    </xdr:from>
    <xdr:to>
      <xdr:col>42</xdr:col>
      <xdr:colOff>0</xdr:colOff>
      <xdr:row>9</xdr:row>
      <xdr:rowOff>0</xdr:rowOff>
    </xdr:to>
    <xdr:sp>
      <xdr:nvSpPr>
        <xdr:cNvPr id="1" name="Line 1"/>
        <xdr:cNvSpPr>
          <a:spLocks/>
        </xdr:cNvSpPr>
      </xdr:nvSpPr>
      <xdr:spPr>
        <a:xfrm flipV="1">
          <a:off x="2619375" y="1828800"/>
          <a:ext cx="5848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51</xdr:row>
      <xdr:rowOff>0</xdr:rowOff>
    </xdr:from>
    <xdr:to>
      <xdr:col>42</xdr:col>
      <xdr:colOff>0</xdr:colOff>
      <xdr:row>53</xdr:row>
      <xdr:rowOff>0</xdr:rowOff>
    </xdr:to>
    <xdr:sp>
      <xdr:nvSpPr>
        <xdr:cNvPr id="2" name="Line 24"/>
        <xdr:cNvSpPr>
          <a:spLocks/>
        </xdr:cNvSpPr>
      </xdr:nvSpPr>
      <xdr:spPr>
        <a:xfrm flipV="1">
          <a:off x="2619375" y="12934950"/>
          <a:ext cx="5848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95</xdr:row>
      <xdr:rowOff>0</xdr:rowOff>
    </xdr:from>
    <xdr:to>
      <xdr:col>44</xdr:col>
      <xdr:colOff>0</xdr:colOff>
      <xdr:row>96</xdr:row>
      <xdr:rowOff>161925</xdr:rowOff>
    </xdr:to>
    <xdr:sp>
      <xdr:nvSpPr>
        <xdr:cNvPr id="3" name="Line 43"/>
        <xdr:cNvSpPr>
          <a:spLocks/>
        </xdr:cNvSpPr>
      </xdr:nvSpPr>
      <xdr:spPr>
        <a:xfrm flipV="1">
          <a:off x="2619375" y="23126700"/>
          <a:ext cx="58483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139</xdr:row>
      <xdr:rowOff>0</xdr:rowOff>
    </xdr:from>
    <xdr:to>
      <xdr:col>44</xdr:col>
      <xdr:colOff>0</xdr:colOff>
      <xdr:row>140</xdr:row>
      <xdr:rowOff>152400</xdr:rowOff>
    </xdr:to>
    <xdr:sp>
      <xdr:nvSpPr>
        <xdr:cNvPr id="4" name="Line 54"/>
        <xdr:cNvSpPr>
          <a:spLocks/>
        </xdr:cNvSpPr>
      </xdr:nvSpPr>
      <xdr:spPr>
        <a:xfrm flipV="1">
          <a:off x="2619375" y="33318450"/>
          <a:ext cx="58483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183</xdr:row>
      <xdr:rowOff>0</xdr:rowOff>
    </xdr:from>
    <xdr:to>
      <xdr:col>44</xdr:col>
      <xdr:colOff>0</xdr:colOff>
      <xdr:row>184</xdr:row>
      <xdr:rowOff>161925</xdr:rowOff>
    </xdr:to>
    <xdr:sp>
      <xdr:nvSpPr>
        <xdr:cNvPr id="5" name="Line 55"/>
        <xdr:cNvSpPr>
          <a:spLocks/>
        </xdr:cNvSpPr>
      </xdr:nvSpPr>
      <xdr:spPr>
        <a:xfrm flipV="1">
          <a:off x="2628900" y="43510200"/>
          <a:ext cx="5838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227</xdr:row>
      <xdr:rowOff>0</xdr:rowOff>
    </xdr:from>
    <xdr:to>
      <xdr:col>44</xdr:col>
      <xdr:colOff>0</xdr:colOff>
      <xdr:row>228</xdr:row>
      <xdr:rowOff>161925</xdr:rowOff>
    </xdr:to>
    <xdr:sp>
      <xdr:nvSpPr>
        <xdr:cNvPr id="6" name="Line 56"/>
        <xdr:cNvSpPr>
          <a:spLocks/>
        </xdr:cNvSpPr>
      </xdr:nvSpPr>
      <xdr:spPr>
        <a:xfrm flipV="1">
          <a:off x="2619375" y="53701950"/>
          <a:ext cx="58483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271</xdr:row>
      <xdr:rowOff>0</xdr:rowOff>
    </xdr:from>
    <xdr:to>
      <xdr:col>44</xdr:col>
      <xdr:colOff>0</xdr:colOff>
      <xdr:row>272</xdr:row>
      <xdr:rowOff>161925</xdr:rowOff>
    </xdr:to>
    <xdr:sp>
      <xdr:nvSpPr>
        <xdr:cNvPr id="7" name="Line 57"/>
        <xdr:cNvSpPr>
          <a:spLocks/>
        </xdr:cNvSpPr>
      </xdr:nvSpPr>
      <xdr:spPr>
        <a:xfrm flipV="1">
          <a:off x="2590800" y="63893700"/>
          <a:ext cx="58769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315</xdr:row>
      <xdr:rowOff>0</xdr:rowOff>
    </xdr:from>
    <xdr:to>
      <xdr:col>44</xdr:col>
      <xdr:colOff>0</xdr:colOff>
      <xdr:row>317</xdr:row>
      <xdr:rowOff>0</xdr:rowOff>
    </xdr:to>
    <xdr:sp>
      <xdr:nvSpPr>
        <xdr:cNvPr id="8" name="Line 58"/>
        <xdr:cNvSpPr>
          <a:spLocks/>
        </xdr:cNvSpPr>
      </xdr:nvSpPr>
      <xdr:spPr>
        <a:xfrm flipV="1">
          <a:off x="2619375" y="74085450"/>
          <a:ext cx="5848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359</xdr:row>
      <xdr:rowOff>0</xdr:rowOff>
    </xdr:from>
    <xdr:to>
      <xdr:col>44</xdr:col>
      <xdr:colOff>0</xdr:colOff>
      <xdr:row>360</xdr:row>
      <xdr:rowOff>152400</xdr:rowOff>
    </xdr:to>
    <xdr:sp>
      <xdr:nvSpPr>
        <xdr:cNvPr id="9" name="Line 59"/>
        <xdr:cNvSpPr>
          <a:spLocks/>
        </xdr:cNvSpPr>
      </xdr:nvSpPr>
      <xdr:spPr>
        <a:xfrm flipV="1">
          <a:off x="2609850" y="84277200"/>
          <a:ext cx="58578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403</xdr:row>
      <xdr:rowOff>0</xdr:rowOff>
    </xdr:from>
    <xdr:to>
      <xdr:col>44</xdr:col>
      <xdr:colOff>0</xdr:colOff>
      <xdr:row>404</xdr:row>
      <xdr:rowOff>152400</xdr:rowOff>
    </xdr:to>
    <xdr:sp>
      <xdr:nvSpPr>
        <xdr:cNvPr id="10" name="Line 60"/>
        <xdr:cNvSpPr>
          <a:spLocks/>
        </xdr:cNvSpPr>
      </xdr:nvSpPr>
      <xdr:spPr>
        <a:xfrm flipV="1">
          <a:off x="2647950" y="94468950"/>
          <a:ext cx="58197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11</xdr:col>
      <xdr:colOff>266700</xdr:colOff>
      <xdr:row>39</xdr:row>
      <xdr:rowOff>95250</xdr:rowOff>
    </xdr:to>
    <xdr:sp>
      <xdr:nvSpPr>
        <xdr:cNvPr id="1" name="Line 9"/>
        <xdr:cNvSpPr>
          <a:spLocks/>
        </xdr:cNvSpPr>
      </xdr:nvSpPr>
      <xdr:spPr>
        <a:xfrm>
          <a:off x="0" y="6648450"/>
          <a:ext cx="62769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85725</xdr:rowOff>
    </xdr:from>
    <xdr:to>
      <xdr:col>11</xdr:col>
      <xdr:colOff>266700</xdr:colOff>
      <xdr:row>54</xdr:row>
      <xdr:rowOff>85725</xdr:rowOff>
    </xdr:to>
    <xdr:sp>
      <xdr:nvSpPr>
        <xdr:cNvPr id="2" name="Line 10"/>
        <xdr:cNvSpPr>
          <a:spLocks/>
        </xdr:cNvSpPr>
      </xdr:nvSpPr>
      <xdr:spPr>
        <a:xfrm>
          <a:off x="0" y="9067800"/>
          <a:ext cx="62769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A1" sqref="A1"/>
    </sheetView>
  </sheetViews>
  <sheetFormatPr defaultColWidth="9.00390625" defaultRowHeight="13.5"/>
  <cols>
    <col min="2" max="2" width="3.375" style="0" bestFit="1" customWidth="1"/>
    <col min="3" max="3" width="16.00390625" style="0" customWidth="1"/>
    <col min="4" max="4" width="11.75390625" style="0" customWidth="1"/>
  </cols>
  <sheetData>
    <row r="1" spans="1:8" ht="14.25" thickBot="1">
      <c r="A1" t="s">
        <v>93</v>
      </c>
      <c r="B1" s="44" t="s">
        <v>94</v>
      </c>
      <c r="C1" s="45"/>
      <c r="D1" s="45"/>
      <c r="E1" s="45"/>
      <c r="F1" s="45"/>
      <c r="G1" s="45"/>
      <c r="H1" s="46"/>
    </row>
    <row r="3" spans="1:3" ht="13.5">
      <c r="A3" s="47" t="s">
        <v>97</v>
      </c>
      <c r="B3" s="47"/>
      <c r="C3" s="47"/>
    </row>
    <row r="4" spans="1:2" ht="13.5">
      <c r="A4" s="26" t="s">
        <v>98</v>
      </c>
      <c r="B4" t="s">
        <v>99</v>
      </c>
    </row>
    <row r="5" spans="1:8" ht="13.5">
      <c r="A5" s="26"/>
      <c r="B5" s="48" t="s">
        <v>100</v>
      </c>
      <c r="C5" s="48"/>
      <c r="D5" s="48"/>
      <c r="E5" s="48"/>
      <c r="F5" s="48"/>
      <c r="G5" s="48"/>
      <c r="H5" s="48"/>
    </row>
    <row r="6" spans="1:8" ht="13.5">
      <c r="A6" s="26"/>
      <c r="B6" s="48"/>
      <c r="C6" s="48"/>
      <c r="D6" s="48"/>
      <c r="E6" s="48"/>
      <c r="F6" s="48"/>
      <c r="G6" s="48"/>
      <c r="H6" s="48"/>
    </row>
    <row r="7" spans="1:8" ht="13.5">
      <c r="A7" s="26"/>
      <c r="B7" s="48"/>
      <c r="C7" s="48"/>
      <c r="D7" s="48"/>
      <c r="E7" s="48"/>
      <c r="F7" s="48"/>
      <c r="G7" s="48"/>
      <c r="H7" s="48"/>
    </row>
    <row r="8" spans="1:8" ht="13.5">
      <c r="A8" s="26"/>
      <c r="B8" s="49" t="s">
        <v>101</v>
      </c>
      <c r="C8" s="49"/>
      <c r="D8" s="49"/>
      <c r="E8" s="49"/>
      <c r="F8" s="49"/>
      <c r="G8" s="49"/>
      <c r="H8" s="49"/>
    </row>
    <row r="9" ht="13.5">
      <c r="A9" s="26"/>
    </row>
    <row r="10" spans="1:2" ht="13.5">
      <c r="A10" s="26" t="s">
        <v>96</v>
      </c>
      <c r="B10" t="s">
        <v>104</v>
      </c>
    </row>
    <row r="11" ht="13.5">
      <c r="A11" s="26"/>
    </row>
    <row r="12" spans="1:2" ht="13.5">
      <c r="A12" s="26" t="s">
        <v>95</v>
      </c>
      <c r="B12" t="s">
        <v>103</v>
      </c>
    </row>
    <row r="13" ht="13.5">
      <c r="A13" s="26"/>
    </row>
    <row r="14" spans="1:2" ht="13.5">
      <c r="A14" s="26" t="s">
        <v>102</v>
      </c>
      <c r="B14" t="s">
        <v>108</v>
      </c>
    </row>
  </sheetData>
  <sheetProtection/>
  <mergeCells count="4">
    <mergeCell ref="A3:C3"/>
    <mergeCell ref="B5:H7"/>
    <mergeCell ref="B8:H8"/>
    <mergeCell ref="B1:H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U443"/>
  <sheetViews>
    <sheetView view="pageBreakPreview" zoomScaleSheetLayoutView="100" workbookViewId="0" topLeftCell="A1">
      <pane ySplit="2" topLeftCell="BM3" activePane="bottomLeft" state="frozen"/>
      <selection pane="topLeft" activeCell="A1" sqref="A1"/>
      <selection pane="bottomLeft" activeCell="A1" sqref="A1:E1"/>
    </sheetView>
  </sheetViews>
  <sheetFormatPr defaultColWidth="9.00390625" defaultRowHeight="13.5"/>
  <cols>
    <col min="1" max="11" width="2.625" style="0" customWidth="1"/>
    <col min="12" max="12" width="2.875" style="0" customWidth="1"/>
    <col min="13" max="13" width="2.625" style="0" customWidth="1"/>
    <col min="14" max="14" width="2.875" style="0" customWidth="1"/>
    <col min="15" max="17" width="2.625" style="0" customWidth="1"/>
    <col min="18" max="18" width="2.875" style="0" customWidth="1"/>
    <col min="19" max="19" width="2.625" style="0" customWidth="1"/>
    <col min="20" max="20" width="2.875" style="0" customWidth="1"/>
    <col min="21" max="35" width="2.625" style="0" customWidth="1"/>
    <col min="36" max="36" width="2.50390625" style="0" customWidth="1"/>
    <col min="37" max="42" width="2.625" style="0" customWidth="1"/>
    <col min="43" max="43" width="2.625" style="5" hidden="1" customWidth="1"/>
    <col min="44" max="44" width="2.625" style="2" hidden="1" customWidth="1"/>
    <col min="45" max="50" width="2.625" style="0" customWidth="1"/>
  </cols>
  <sheetData>
    <row r="1" spans="1:47" ht="13.5">
      <c r="A1" s="156" t="s">
        <v>36</v>
      </c>
      <c r="B1" s="156"/>
      <c r="C1" s="156"/>
      <c r="D1" s="156"/>
      <c r="E1" s="156"/>
      <c r="F1" s="86" t="s">
        <v>34</v>
      </c>
      <c r="G1" s="86"/>
      <c r="H1" s="86"/>
      <c r="I1" s="86"/>
      <c r="J1" s="86"/>
      <c r="K1" s="86"/>
      <c r="L1" s="86"/>
      <c r="M1" s="86"/>
      <c r="N1" s="86"/>
      <c r="O1" s="86"/>
      <c r="P1" s="86"/>
      <c r="Q1" s="86" t="s">
        <v>35</v>
      </c>
      <c r="R1" s="86"/>
      <c r="S1" s="86"/>
      <c r="T1" s="86"/>
      <c r="U1" s="86"/>
      <c r="W1" s="205" t="s">
        <v>40</v>
      </c>
      <c r="X1" s="206"/>
      <c r="Y1" s="206"/>
      <c r="Z1" s="206"/>
      <c r="AA1" s="206"/>
      <c r="AB1" s="207"/>
      <c r="AC1" s="86" t="s">
        <v>49</v>
      </c>
      <c r="AD1" s="86"/>
      <c r="AE1" s="86"/>
      <c r="AM1" s="5"/>
      <c r="AQ1"/>
      <c r="AU1" s="5"/>
    </row>
    <row r="2" spans="1:47" ht="13.5">
      <c r="A2" s="204" t="s">
        <v>105</v>
      </c>
      <c r="B2" s="204"/>
      <c r="C2" s="204"/>
      <c r="D2" s="204"/>
      <c r="E2" s="204"/>
      <c r="F2" s="209"/>
      <c r="G2" s="210"/>
      <c r="H2" s="210"/>
      <c r="I2" s="210"/>
      <c r="J2" s="210"/>
      <c r="K2" s="210"/>
      <c r="L2" s="210"/>
      <c r="M2" s="210"/>
      <c r="N2" s="210"/>
      <c r="O2" s="210"/>
      <c r="P2" s="211"/>
      <c r="Q2" s="212">
        <f>IF(A2="上限なし",E7*2*800*0.1,IF(F2="",V7,F2))</f>
        <v>0</v>
      </c>
      <c r="R2" s="212"/>
      <c r="S2" s="212"/>
      <c r="T2" s="212"/>
      <c r="U2" s="212"/>
      <c r="W2" s="208" t="str">
        <f>IF($V$442&gt;E7,"超過","支給量内")</f>
        <v>支給量内</v>
      </c>
      <c r="X2" s="208"/>
      <c r="Y2" s="208"/>
      <c r="Z2" s="208"/>
      <c r="AA2" s="208"/>
      <c r="AB2" s="208"/>
      <c r="AC2" s="87">
        <f>E7-V442</f>
        <v>0</v>
      </c>
      <c r="AD2" s="87"/>
      <c r="AE2" s="87"/>
      <c r="AM2" s="5"/>
      <c r="AQ2"/>
      <c r="AU2" s="5"/>
    </row>
    <row r="4" spans="1:41" ht="13.5">
      <c r="A4" s="157" t="s">
        <v>29</v>
      </c>
      <c r="B4" s="157"/>
      <c r="C4" s="174">
        <v>19</v>
      </c>
      <c r="D4" s="174"/>
      <c r="E4" t="s">
        <v>30</v>
      </c>
      <c r="F4" s="175"/>
      <c r="G4" s="175"/>
      <c r="H4" s="157" t="s">
        <v>31</v>
      </c>
      <c r="I4" s="157"/>
      <c r="J4" s="2">
        <f>IF(OR(F4="",C4=""),"",DATE(C4+1988,F4,1))</f>
      </c>
      <c r="K4" s="79" t="s">
        <v>106</v>
      </c>
      <c r="L4" s="79"/>
      <c r="M4" s="79"/>
      <c r="N4" s="79"/>
      <c r="O4" s="79"/>
      <c r="P4" s="79"/>
      <c r="Q4" s="79"/>
      <c r="R4" s="79"/>
      <c r="S4" s="79"/>
      <c r="T4" s="79"/>
      <c r="U4" s="79"/>
      <c r="V4" s="79"/>
      <c r="W4" s="79"/>
      <c r="X4" s="79"/>
      <c r="Y4" s="79"/>
      <c r="Z4" s="79"/>
      <c r="AA4" s="79"/>
      <c r="AB4" s="79"/>
      <c r="AC4" s="79"/>
      <c r="AD4" s="79"/>
      <c r="AE4" s="79"/>
      <c r="AF4" s="79"/>
      <c r="AN4" s="178" t="s">
        <v>32</v>
      </c>
      <c r="AO4" s="178"/>
    </row>
    <row r="5" spans="1:42" ht="24.75" customHeight="1">
      <c r="A5" s="198" t="s">
        <v>0</v>
      </c>
      <c r="B5" s="199"/>
      <c r="C5" s="200"/>
      <c r="D5" s="197"/>
      <c r="E5" s="195"/>
      <c r="F5" s="195"/>
      <c r="G5" s="195"/>
      <c r="H5" s="195"/>
      <c r="I5" s="195"/>
      <c r="J5" s="195"/>
      <c r="K5" s="195"/>
      <c r="L5" s="195"/>
      <c r="M5" s="196"/>
      <c r="N5" s="172" t="s">
        <v>1</v>
      </c>
      <c r="O5" s="172"/>
      <c r="P5" s="172"/>
      <c r="Q5" s="172"/>
      <c r="R5" s="192"/>
      <c r="S5" s="193"/>
      <c r="T5" s="193"/>
      <c r="U5" s="193"/>
      <c r="V5" s="193"/>
      <c r="W5" s="193"/>
      <c r="X5" s="193"/>
      <c r="Y5" s="193"/>
      <c r="Z5" s="194"/>
      <c r="AA5" s="176" t="s">
        <v>4</v>
      </c>
      <c r="AB5" s="177"/>
      <c r="AC5" s="180" t="s">
        <v>5</v>
      </c>
      <c r="AD5" s="180"/>
      <c r="AE5" s="180"/>
      <c r="AF5" s="180"/>
      <c r="AG5" s="180"/>
      <c r="AH5" s="180"/>
      <c r="AI5" s="180"/>
      <c r="AJ5" s="180"/>
      <c r="AK5" s="180"/>
      <c r="AL5" s="180"/>
      <c r="AM5" s="180"/>
      <c r="AN5" s="180"/>
      <c r="AO5" s="180"/>
      <c r="AP5" s="180"/>
    </row>
    <row r="6" spans="1:42" ht="24.75" customHeight="1">
      <c r="A6" s="201"/>
      <c r="B6" s="202"/>
      <c r="C6" s="203"/>
      <c r="D6" s="197"/>
      <c r="E6" s="195"/>
      <c r="F6" s="195"/>
      <c r="G6" s="195"/>
      <c r="H6" s="195"/>
      <c r="I6" s="195"/>
      <c r="J6" s="195"/>
      <c r="K6" s="195"/>
      <c r="L6" s="195"/>
      <c r="M6" s="196"/>
      <c r="N6" s="173" t="s">
        <v>2</v>
      </c>
      <c r="O6" s="173"/>
      <c r="P6" s="173"/>
      <c r="Q6" s="173"/>
      <c r="R6" s="11">
        <f>IF($S$6="","","(")</f>
      </c>
      <c r="S6" s="161"/>
      <c r="T6" s="161"/>
      <c r="U6" s="161"/>
      <c r="V6" s="161"/>
      <c r="W6" s="161"/>
      <c r="X6" s="161"/>
      <c r="Y6" s="161"/>
      <c r="Z6" s="12">
        <f>IF($S$6="","","）")</f>
      </c>
      <c r="AA6" s="177"/>
      <c r="AB6" s="177"/>
      <c r="AC6" s="31"/>
      <c r="AD6" s="31"/>
      <c r="AE6" s="31"/>
      <c r="AF6" s="31"/>
      <c r="AG6" s="31"/>
      <c r="AH6" s="31"/>
      <c r="AI6" s="31"/>
      <c r="AJ6" s="31"/>
      <c r="AK6" s="31"/>
      <c r="AL6" s="31"/>
      <c r="AM6" s="32"/>
      <c r="AN6" s="32"/>
      <c r="AO6" s="32"/>
      <c r="AP6" s="32"/>
    </row>
    <row r="7" spans="1:42" ht="40.5" customHeight="1">
      <c r="A7" s="162" t="s">
        <v>3</v>
      </c>
      <c r="B7" s="163"/>
      <c r="C7" s="164"/>
      <c r="D7" s="1" t="s">
        <v>28</v>
      </c>
      <c r="E7" s="187"/>
      <c r="F7" s="187"/>
      <c r="G7" s="187"/>
      <c r="H7" s="187"/>
      <c r="I7" s="187"/>
      <c r="J7" s="187"/>
      <c r="K7" s="187"/>
      <c r="L7" s="187"/>
      <c r="M7" s="187"/>
      <c r="N7" s="186" t="s">
        <v>15</v>
      </c>
      <c r="O7" s="107"/>
      <c r="P7" s="165" t="s">
        <v>7</v>
      </c>
      <c r="Q7" s="166"/>
      <c r="R7" s="166"/>
      <c r="S7" s="166"/>
      <c r="T7" s="166"/>
      <c r="U7" s="167"/>
      <c r="V7" s="168"/>
      <c r="W7" s="169"/>
      <c r="X7" s="169"/>
      <c r="Y7" s="169"/>
      <c r="Z7" s="170"/>
      <c r="AA7" s="177"/>
      <c r="AB7" s="177"/>
      <c r="AC7" s="181"/>
      <c r="AD7" s="181"/>
      <c r="AE7" s="181"/>
      <c r="AF7" s="181"/>
      <c r="AG7" s="181"/>
      <c r="AH7" s="181"/>
      <c r="AI7" s="181"/>
      <c r="AJ7" s="181"/>
      <c r="AK7" s="181"/>
      <c r="AL7" s="181"/>
      <c r="AM7" s="181"/>
      <c r="AN7" s="181"/>
      <c r="AO7" s="181"/>
      <c r="AP7" s="181"/>
    </row>
    <row r="8" spans="1:42" ht="13.5" customHeight="1">
      <c r="A8" s="158" t="s">
        <v>43</v>
      </c>
      <c r="B8" s="159"/>
      <c r="C8" s="160"/>
      <c r="D8" s="171" t="s">
        <v>6</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9"/>
      <c r="AD8" s="179"/>
      <c r="AE8" s="80"/>
      <c r="AF8" s="81"/>
      <c r="AG8" s="81"/>
      <c r="AH8" s="81"/>
      <c r="AI8" s="81"/>
      <c r="AJ8" s="81"/>
      <c r="AK8" s="81"/>
      <c r="AL8" s="81"/>
      <c r="AM8" s="81"/>
      <c r="AN8" s="81"/>
      <c r="AO8" s="81"/>
      <c r="AP8" s="82"/>
    </row>
    <row r="9" spans="1:42" ht="13.5">
      <c r="A9" s="182" t="s">
        <v>44</v>
      </c>
      <c r="B9" s="183"/>
      <c r="C9" s="184"/>
      <c r="D9" s="188">
        <v>800</v>
      </c>
      <c r="E9" s="189"/>
      <c r="F9" s="189"/>
      <c r="G9" s="189"/>
      <c r="H9" s="189"/>
      <c r="I9" s="189"/>
      <c r="J9" s="189"/>
      <c r="K9" s="189"/>
      <c r="L9" s="189"/>
      <c r="M9" s="190"/>
      <c r="N9" s="191"/>
      <c r="O9" s="191"/>
      <c r="P9" s="191"/>
      <c r="Q9" s="191"/>
      <c r="R9" s="191"/>
      <c r="S9" s="191"/>
      <c r="T9" s="191"/>
      <c r="U9" s="191"/>
      <c r="V9" s="191"/>
      <c r="W9" s="185"/>
      <c r="X9" s="185"/>
      <c r="Y9" s="185"/>
      <c r="Z9" s="185"/>
      <c r="AA9" s="185"/>
      <c r="AB9" s="185"/>
      <c r="AC9" s="185"/>
      <c r="AD9" s="185"/>
      <c r="AE9" s="83"/>
      <c r="AF9" s="84"/>
      <c r="AG9" s="84"/>
      <c r="AH9" s="84"/>
      <c r="AI9" s="84"/>
      <c r="AJ9" s="84"/>
      <c r="AK9" s="84"/>
      <c r="AL9" s="84"/>
      <c r="AM9" s="84"/>
      <c r="AN9" s="84"/>
      <c r="AO9" s="84"/>
      <c r="AP9" s="85"/>
    </row>
    <row r="10" ht="3" customHeight="1"/>
    <row r="11" spans="1:44" ht="13.5">
      <c r="A11" s="115" t="s">
        <v>8</v>
      </c>
      <c r="B11" s="115" t="s">
        <v>9</v>
      </c>
      <c r="C11" s="116" t="s">
        <v>10</v>
      </c>
      <c r="D11" s="117"/>
      <c r="E11" s="117"/>
      <c r="F11" s="117"/>
      <c r="G11" s="117"/>
      <c r="H11" s="117"/>
      <c r="I11" s="117"/>
      <c r="J11" s="117"/>
      <c r="K11" s="118"/>
      <c r="L11" s="61" t="s">
        <v>11</v>
      </c>
      <c r="M11" s="61"/>
      <c r="N11" s="61"/>
      <c r="O11" s="61"/>
      <c r="P11" s="61"/>
      <c r="Q11" s="61"/>
      <c r="R11" s="61" t="s">
        <v>16</v>
      </c>
      <c r="S11" s="61"/>
      <c r="T11" s="61"/>
      <c r="U11" s="111"/>
      <c r="V11" s="112" t="s">
        <v>17</v>
      </c>
      <c r="W11" s="113"/>
      <c r="X11" s="110" t="s">
        <v>19</v>
      </c>
      <c r="Y11" s="61"/>
      <c r="Z11" s="61" t="s">
        <v>39</v>
      </c>
      <c r="AA11" s="61"/>
      <c r="AB11" s="61"/>
      <c r="AC11" s="61" t="s">
        <v>22</v>
      </c>
      <c r="AD11" s="61"/>
      <c r="AE11" s="61"/>
      <c r="AF11" s="61" t="s">
        <v>24</v>
      </c>
      <c r="AG11" s="61"/>
      <c r="AH11" s="61"/>
      <c r="AI11" s="60" t="s">
        <v>27</v>
      </c>
      <c r="AJ11" s="60"/>
      <c r="AK11" s="60"/>
      <c r="AL11" s="60"/>
      <c r="AM11" s="60" t="s">
        <v>26</v>
      </c>
      <c r="AN11" s="60"/>
      <c r="AO11" s="60"/>
      <c r="AP11" s="60"/>
      <c r="AQ11" s="108" t="s">
        <v>37</v>
      </c>
      <c r="AR11" s="109" t="s">
        <v>38</v>
      </c>
    </row>
    <row r="12" spans="1:45" ht="13.5">
      <c r="A12" s="115"/>
      <c r="B12" s="115"/>
      <c r="C12" s="119"/>
      <c r="D12" s="120"/>
      <c r="E12" s="120"/>
      <c r="F12" s="120"/>
      <c r="G12" s="120"/>
      <c r="H12" s="120"/>
      <c r="I12" s="120"/>
      <c r="J12" s="120"/>
      <c r="K12" s="121"/>
      <c r="L12" s="110" t="s">
        <v>12</v>
      </c>
      <c r="M12" s="61"/>
      <c r="N12" s="110" t="s">
        <v>13</v>
      </c>
      <c r="O12" s="61"/>
      <c r="P12" s="61" t="s">
        <v>14</v>
      </c>
      <c r="Q12" s="61"/>
      <c r="R12" s="110" t="s">
        <v>12</v>
      </c>
      <c r="S12" s="61"/>
      <c r="T12" s="110" t="s">
        <v>13</v>
      </c>
      <c r="U12" s="111"/>
      <c r="V12" s="114"/>
      <c r="W12" s="113"/>
      <c r="X12" s="61"/>
      <c r="Y12" s="61"/>
      <c r="Z12" s="61" t="s">
        <v>21</v>
      </c>
      <c r="AA12" s="61"/>
      <c r="AB12" s="61"/>
      <c r="AC12" s="61" t="s">
        <v>23</v>
      </c>
      <c r="AD12" s="61"/>
      <c r="AE12" s="61"/>
      <c r="AF12" s="61" t="s">
        <v>25</v>
      </c>
      <c r="AG12" s="61"/>
      <c r="AH12" s="61"/>
      <c r="AI12" s="60"/>
      <c r="AJ12" s="60"/>
      <c r="AK12" s="60"/>
      <c r="AL12" s="60"/>
      <c r="AM12" s="60"/>
      <c r="AN12" s="60"/>
      <c r="AO12" s="60"/>
      <c r="AP12" s="60"/>
      <c r="AQ12" s="108"/>
      <c r="AR12" s="109"/>
      <c r="AS12" s="4"/>
    </row>
    <row r="13" spans="1:45" ht="13.5">
      <c r="A13" s="115"/>
      <c r="B13" s="115"/>
      <c r="C13" s="122"/>
      <c r="D13" s="123"/>
      <c r="E13" s="123"/>
      <c r="F13" s="123"/>
      <c r="G13" s="123"/>
      <c r="H13" s="123"/>
      <c r="I13" s="123"/>
      <c r="J13" s="123"/>
      <c r="K13" s="124"/>
      <c r="L13" s="61"/>
      <c r="M13" s="61"/>
      <c r="N13" s="61"/>
      <c r="O13" s="61"/>
      <c r="P13" s="61" t="s">
        <v>15</v>
      </c>
      <c r="Q13" s="61"/>
      <c r="R13" s="61"/>
      <c r="S13" s="61"/>
      <c r="T13" s="61"/>
      <c r="U13" s="111"/>
      <c r="V13" s="107" t="s">
        <v>18</v>
      </c>
      <c r="W13" s="61"/>
      <c r="X13" s="61" t="s">
        <v>20</v>
      </c>
      <c r="Y13" s="61"/>
      <c r="Z13" s="61"/>
      <c r="AA13" s="61"/>
      <c r="AB13" s="61"/>
      <c r="AC13" s="61"/>
      <c r="AD13" s="61"/>
      <c r="AE13" s="61"/>
      <c r="AF13" s="61"/>
      <c r="AG13" s="61"/>
      <c r="AH13" s="61"/>
      <c r="AI13" s="60"/>
      <c r="AJ13" s="60"/>
      <c r="AK13" s="60"/>
      <c r="AL13" s="60"/>
      <c r="AM13" s="60"/>
      <c r="AN13" s="60"/>
      <c r="AO13" s="60"/>
      <c r="AP13" s="60"/>
      <c r="AQ13" s="108"/>
      <c r="AR13" s="109"/>
      <c r="AS13" s="4"/>
    </row>
    <row r="14" spans="1:44" ht="21.75" customHeight="1">
      <c r="A14" s="3"/>
      <c r="B14" s="33">
        <f aca="true" t="shared" si="0" ref="B14:B44">IF(A14,CHOOSE(WEEKDAY(name_fday+A14-1,1),"日","月","火","水","木","金","土"),"")</f>
      </c>
      <c r="C14" s="52"/>
      <c r="D14" s="52"/>
      <c r="E14" s="52"/>
      <c r="F14" s="52"/>
      <c r="G14" s="52"/>
      <c r="H14" s="52"/>
      <c r="I14" s="52"/>
      <c r="J14" s="52"/>
      <c r="K14" s="52"/>
      <c r="L14" s="34">
        <f>IF(R14="","",IF(R14=0,0,R14))</f>
      </c>
      <c r="M14" s="35">
        <f>IF(AND(R14="",S14=""),"",IF(S14=0,0,S14))</f>
      </c>
      <c r="N14" s="34">
        <f>IF(T14="","",IF(T14=0,0,T14))</f>
      </c>
      <c r="O14" s="35">
        <f>IF(AND(T14="",U14=""),"",IF(U14=0,0,U14))</f>
      </c>
      <c r="P14" s="102">
        <f>IF(V14="","",V14)</f>
      </c>
      <c r="Q14" s="102"/>
      <c r="R14" s="36"/>
      <c r="S14" s="37"/>
      <c r="T14" s="36"/>
      <c r="U14" s="38"/>
      <c r="V14" s="105"/>
      <c r="W14" s="106"/>
      <c r="X14" s="102">
        <f>IF(V14="","",800)</f>
      </c>
      <c r="Y14" s="102"/>
      <c r="Z14" s="101">
        <f>IF(V14="","",V14*X14*2)</f>
      </c>
      <c r="AA14" s="101"/>
      <c r="AB14" s="101"/>
      <c r="AC14" s="101">
        <f>IF(V14="","",MIN(AQ14+AR14,$Q$2)-AR14)</f>
      </c>
      <c r="AD14" s="101"/>
      <c r="AE14" s="101"/>
      <c r="AF14" s="101">
        <f>IF(V14="","",Z14-AC14)</f>
      </c>
      <c r="AG14" s="101"/>
      <c r="AH14" s="101"/>
      <c r="AI14" s="52"/>
      <c r="AJ14" s="52"/>
      <c r="AK14" s="52"/>
      <c r="AL14" s="52"/>
      <c r="AM14" s="52"/>
      <c r="AN14" s="52"/>
      <c r="AO14" s="52"/>
      <c r="AP14" s="52"/>
      <c r="AQ14" s="5">
        <f>IF(V14="","",Z14*0.1)</f>
      </c>
      <c r="AR14" s="2">
        <v>0</v>
      </c>
    </row>
    <row r="15" spans="1:44" ht="21.75" customHeight="1">
      <c r="A15" s="3"/>
      <c r="B15" s="33">
        <f t="shared" si="0"/>
      </c>
      <c r="C15" s="52"/>
      <c r="D15" s="52"/>
      <c r="E15" s="52"/>
      <c r="F15" s="52"/>
      <c r="G15" s="52"/>
      <c r="H15" s="52"/>
      <c r="I15" s="52"/>
      <c r="J15" s="52"/>
      <c r="K15" s="52"/>
      <c r="L15" s="34">
        <f aca="true" t="shared" si="1" ref="L15:L44">IF(R15="","",IF(R15=0,0,R15))</f>
      </c>
      <c r="M15" s="35">
        <f aca="true" t="shared" si="2" ref="M15:M44">IF(AND(R15="",S15=""),"",IF(S15=0,0,S15))</f>
      </c>
      <c r="N15" s="34">
        <f aca="true" t="shared" si="3" ref="N15:N44">IF(T15="","",IF(T15=0,0,T15))</f>
      </c>
      <c r="O15" s="35">
        <f aca="true" t="shared" si="4" ref="O15:O44">IF(AND(T15="",U15=""),"",IF(U15=0,0,U15))</f>
      </c>
      <c r="P15" s="102">
        <f>IF(V15="","",V15)</f>
      </c>
      <c r="Q15" s="102"/>
      <c r="R15" s="36"/>
      <c r="S15" s="37"/>
      <c r="T15" s="36"/>
      <c r="U15" s="38"/>
      <c r="V15" s="105"/>
      <c r="W15" s="106"/>
      <c r="X15" s="102">
        <f>IF(V15="","",800)</f>
      </c>
      <c r="Y15" s="102"/>
      <c r="Z15" s="101">
        <f>IF(V15="","",V15*X15*2)</f>
      </c>
      <c r="AA15" s="101"/>
      <c r="AB15" s="101"/>
      <c r="AC15" s="101">
        <f>IF(V15="","",MIN(AQ15+AR15,$Q$2)-AR15)</f>
      </c>
      <c r="AD15" s="101"/>
      <c r="AE15" s="101"/>
      <c r="AF15" s="101">
        <f>IF(V15="","",Z15-AC15)</f>
      </c>
      <c r="AG15" s="101"/>
      <c r="AH15" s="101"/>
      <c r="AI15" s="52"/>
      <c r="AJ15" s="52"/>
      <c r="AK15" s="52"/>
      <c r="AL15" s="52"/>
      <c r="AM15" s="52"/>
      <c r="AN15" s="52"/>
      <c r="AO15" s="52"/>
      <c r="AP15" s="52"/>
      <c r="AQ15" s="5">
        <f>IF(V15="","",Z15*0.1)</f>
      </c>
      <c r="AR15" s="6">
        <f>IF(V15="","",SUM($AC$14:AC14))</f>
      </c>
    </row>
    <row r="16" spans="1:44" ht="21.75" customHeight="1">
      <c r="A16" s="3"/>
      <c r="B16" s="33">
        <f t="shared" si="0"/>
      </c>
      <c r="C16" s="52"/>
      <c r="D16" s="52"/>
      <c r="E16" s="52"/>
      <c r="F16" s="52"/>
      <c r="G16" s="52"/>
      <c r="H16" s="52"/>
      <c r="I16" s="52"/>
      <c r="J16" s="52"/>
      <c r="K16" s="52"/>
      <c r="L16" s="34">
        <f t="shared" si="1"/>
      </c>
      <c r="M16" s="35">
        <f t="shared" si="2"/>
      </c>
      <c r="N16" s="34">
        <f t="shared" si="3"/>
      </c>
      <c r="O16" s="35">
        <f t="shared" si="4"/>
      </c>
      <c r="P16" s="102">
        <f aca="true" t="shared" si="5" ref="P16:P44">IF(V16="","",V16)</f>
      </c>
      <c r="Q16" s="102"/>
      <c r="R16" s="36"/>
      <c r="S16" s="37"/>
      <c r="T16" s="36"/>
      <c r="U16" s="38"/>
      <c r="V16" s="105"/>
      <c r="W16" s="106"/>
      <c r="X16" s="102">
        <f aca="true" t="shared" si="6" ref="X16:X44">IF(V16="","",800)</f>
      </c>
      <c r="Y16" s="102"/>
      <c r="Z16" s="101">
        <f aca="true" t="shared" si="7" ref="Z16:Z44">IF(V16="","",V16*X16*2)</f>
      </c>
      <c r="AA16" s="101"/>
      <c r="AB16" s="101"/>
      <c r="AC16" s="101">
        <f aca="true" t="shared" si="8" ref="AC16:AC44">IF(V16="","",MIN(AQ16+AR16,$Q$2)-AR16)</f>
      </c>
      <c r="AD16" s="101"/>
      <c r="AE16" s="101"/>
      <c r="AF16" s="101">
        <f aca="true" t="shared" si="9" ref="AF16:AF44">IF(V16="","",Z16-AC16)</f>
      </c>
      <c r="AG16" s="101"/>
      <c r="AH16" s="101"/>
      <c r="AI16" s="52"/>
      <c r="AJ16" s="52"/>
      <c r="AK16" s="52"/>
      <c r="AL16" s="52"/>
      <c r="AM16" s="52"/>
      <c r="AN16" s="52"/>
      <c r="AO16" s="52"/>
      <c r="AP16" s="52"/>
      <c r="AQ16" s="5">
        <f aca="true" t="shared" si="10" ref="AQ16:AQ44">IF(V16="","",Z16*0.1)</f>
      </c>
      <c r="AR16" s="6">
        <f>IF(V16="","",SUM($AC$14:AC15))</f>
      </c>
    </row>
    <row r="17" spans="1:44" ht="21.75" customHeight="1">
      <c r="A17" s="3"/>
      <c r="B17" s="33">
        <f t="shared" si="0"/>
      </c>
      <c r="C17" s="52"/>
      <c r="D17" s="52"/>
      <c r="E17" s="52"/>
      <c r="F17" s="52"/>
      <c r="G17" s="52"/>
      <c r="H17" s="52"/>
      <c r="I17" s="52"/>
      <c r="J17" s="52"/>
      <c r="K17" s="52"/>
      <c r="L17" s="34">
        <f t="shared" si="1"/>
      </c>
      <c r="M17" s="35">
        <f t="shared" si="2"/>
      </c>
      <c r="N17" s="34">
        <f t="shared" si="3"/>
      </c>
      <c r="O17" s="35">
        <f t="shared" si="4"/>
      </c>
      <c r="P17" s="102">
        <f t="shared" si="5"/>
      </c>
      <c r="Q17" s="102"/>
      <c r="R17" s="36"/>
      <c r="S17" s="37"/>
      <c r="T17" s="36"/>
      <c r="U17" s="38"/>
      <c r="V17" s="105"/>
      <c r="W17" s="106"/>
      <c r="X17" s="102">
        <f t="shared" si="6"/>
      </c>
      <c r="Y17" s="102"/>
      <c r="Z17" s="101">
        <f t="shared" si="7"/>
      </c>
      <c r="AA17" s="101"/>
      <c r="AB17" s="101"/>
      <c r="AC17" s="101">
        <f t="shared" si="8"/>
      </c>
      <c r="AD17" s="101"/>
      <c r="AE17" s="101"/>
      <c r="AF17" s="101">
        <f t="shared" si="9"/>
      </c>
      <c r="AG17" s="101"/>
      <c r="AH17" s="101"/>
      <c r="AI17" s="52"/>
      <c r="AJ17" s="52"/>
      <c r="AK17" s="52"/>
      <c r="AL17" s="52"/>
      <c r="AM17" s="52"/>
      <c r="AN17" s="52"/>
      <c r="AO17" s="52"/>
      <c r="AP17" s="52"/>
      <c r="AQ17" s="5">
        <f t="shared" si="10"/>
      </c>
      <c r="AR17" s="6">
        <f>IF(V17="","",SUM($AC$14:AC16))</f>
      </c>
    </row>
    <row r="18" spans="1:44" ht="21.75" customHeight="1">
      <c r="A18" s="3"/>
      <c r="B18" s="33">
        <f t="shared" si="0"/>
      </c>
      <c r="C18" s="52"/>
      <c r="D18" s="52"/>
      <c r="E18" s="52"/>
      <c r="F18" s="52"/>
      <c r="G18" s="52"/>
      <c r="H18" s="52"/>
      <c r="I18" s="52"/>
      <c r="J18" s="52"/>
      <c r="K18" s="52"/>
      <c r="L18" s="34">
        <f t="shared" si="1"/>
      </c>
      <c r="M18" s="35">
        <f t="shared" si="2"/>
      </c>
      <c r="N18" s="34">
        <f t="shared" si="3"/>
      </c>
      <c r="O18" s="35">
        <f t="shared" si="4"/>
      </c>
      <c r="P18" s="102">
        <f t="shared" si="5"/>
      </c>
      <c r="Q18" s="102"/>
      <c r="R18" s="36"/>
      <c r="S18" s="37"/>
      <c r="T18" s="36"/>
      <c r="U18" s="38"/>
      <c r="V18" s="105"/>
      <c r="W18" s="106"/>
      <c r="X18" s="102">
        <f t="shared" si="6"/>
      </c>
      <c r="Y18" s="102"/>
      <c r="Z18" s="101">
        <f t="shared" si="7"/>
      </c>
      <c r="AA18" s="101"/>
      <c r="AB18" s="101"/>
      <c r="AC18" s="101">
        <f t="shared" si="8"/>
      </c>
      <c r="AD18" s="101"/>
      <c r="AE18" s="101"/>
      <c r="AF18" s="101">
        <f t="shared" si="9"/>
      </c>
      <c r="AG18" s="101"/>
      <c r="AH18" s="101"/>
      <c r="AI18" s="52"/>
      <c r="AJ18" s="52"/>
      <c r="AK18" s="52"/>
      <c r="AL18" s="52"/>
      <c r="AM18" s="52"/>
      <c r="AN18" s="52"/>
      <c r="AO18" s="52"/>
      <c r="AP18" s="52"/>
      <c r="AQ18" s="5">
        <f t="shared" si="10"/>
      </c>
      <c r="AR18" s="6">
        <f>IF(V18="","",SUM($AC$14:AC17))</f>
      </c>
    </row>
    <row r="19" spans="1:44" ht="21.75" customHeight="1">
      <c r="A19" s="3"/>
      <c r="B19" s="33">
        <f t="shared" si="0"/>
      </c>
      <c r="C19" s="52"/>
      <c r="D19" s="52"/>
      <c r="E19" s="52"/>
      <c r="F19" s="52"/>
      <c r="G19" s="52"/>
      <c r="H19" s="52"/>
      <c r="I19" s="52"/>
      <c r="J19" s="52"/>
      <c r="K19" s="52"/>
      <c r="L19" s="34">
        <f t="shared" si="1"/>
      </c>
      <c r="M19" s="35">
        <f t="shared" si="2"/>
      </c>
      <c r="N19" s="34">
        <f t="shared" si="3"/>
      </c>
      <c r="O19" s="35">
        <f t="shared" si="4"/>
      </c>
      <c r="P19" s="102">
        <f t="shared" si="5"/>
      </c>
      <c r="Q19" s="102"/>
      <c r="R19" s="36"/>
      <c r="S19" s="37"/>
      <c r="T19" s="36"/>
      <c r="U19" s="38"/>
      <c r="V19" s="105"/>
      <c r="W19" s="106"/>
      <c r="X19" s="102">
        <f t="shared" si="6"/>
      </c>
      <c r="Y19" s="102"/>
      <c r="Z19" s="101">
        <f t="shared" si="7"/>
      </c>
      <c r="AA19" s="101"/>
      <c r="AB19" s="101"/>
      <c r="AC19" s="101">
        <f t="shared" si="8"/>
      </c>
      <c r="AD19" s="101"/>
      <c r="AE19" s="101"/>
      <c r="AF19" s="101">
        <f t="shared" si="9"/>
      </c>
      <c r="AG19" s="101"/>
      <c r="AH19" s="101"/>
      <c r="AI19" s="52"/>
      <c r="AJ19" s="52"/>
      <c r="AK19" s="52"/>
      <c r="AL19" s="52"/>
      <c r="AM19" s="52"/>
      <c r="AN19" s="52"/>
      <c r="AO19" s="52"/>
      <c r="AP19" s="52"/>
      <c r="AQ19" s="5">
        <f t="shared" si="10"/>
      </c>
      <c r="AR19" s="6">
        <f>IF(V19="","",SUM($AC$14:AC18))</f>
      </c>
    </row>
    <row r="20" spans="1:44" ht="21.75" customHeight="1">
      <c r="A20" s="3"/>
      <c r="B20" s="33">
        <f t="shared" si="0"/>
      </c>
      <c r="C20" s="52"/>
      <c r="D20" s="52"/>
      <c r="E20" s="52"/>
      <c r="F20" s="52"/>
      <c r="G20" s="52"/>
      <c r="H20" s="52"/>
      <c r="I20" s="52"/>
      <c r="J20" s="52"/>
      <c r="K20" s="52"/>
      <c r="L20" s="34">
        <f t="shared" si="1"/>
      </c>
      <c r="M20" s="35">
        <f t="shared" si="2"/>
      </c>
      <c r="N20" s="34">
        <f t="shared" si="3"/>
      </c>
      <c r="O20" s="35">
        <f t="shared" si="4"/>
      </c>
      <c r="P20" s="102">
        <f t="shared" si="5"/>
      </c>
      <c r="Q20" s="102"/>
      <c r="R20" s="36"/>
      <c r="S20" s="37"/>
      <c r="T20" s="36"/>
      <c r="U20" s="38"/>
      <c r="V20" s="105"/>
      <c r="W20" s="106"/>
      <c r="X20" s="102">
        <f t="shared" si="6"/>
      </c>
      <c r="Y20" s="102"/>
      <c r="Z20" s="101">
        <f t="shared" si="7"/>
      </c>
      <c r="AA20" s="101"/>
      <c r="AB20" s="101"/>
      <c r="AC20" s="101">
        <f t="shared" si="8"/>
      </c>
      <c r="AD20" s="101"/>
      <c r="AE20" s="101"/>
      <c r="AF20" s="101">
        <f t="shared" si="9"/>
      </c>
      <c r="AG20" s="101"/>
      <c r="AH20" s="101"/>
      <c r="AI20" s="52"/>
      <c r="AJ20" s="52"/>
      <c r="AK20" s="52"/>
      <c r="AL20" s="52"/>
      <c r="AM20" s="52"/>
      <c r="AN20" s="52"/>
      <c r="AO20" s="52"/>
      <c r="AP20" s="52"/>
      <c r="AQ20" s="5">
        <f t="shared" si="10"/>
      </c>
      <c r="AR20" s="6">
        <f>IF(V20="","",SUM($AC$14:AC19))</f>
      </c>
    </row>
    <row r="21" spans="1:44" ht="21.75" customHeight="1">
      <c r="A21" s="3"/>
      <c r="B21" s="33">
        <f t="shared" si="0"/>
      </c>
      <c r="C21" s="52"/>
      <c r="D21" s="52"/>
      <c r="E21" s="52"/>
      <c r="F21" s="52"/>
      <c r="G21" s="52"/>
      <c r="H21" s="52"/>
      <c r="I21" s="52"/>
      <c r="J21" s="52"/>
      <c r="K21" s="52"/>
      <c r="L21" s="34">
        <f t="shared" si="1"/>
      </c>
      <c r="M21" s="35">
        <f t="shared" si="2"/>
      </c>
      <c r="N21" s="34">
        <f t="shared" si="3"/>
      </c>
      <c r="O21" s="35">
        <f t="shared" si="4"/>
      </c>
      <c r="P21" s="102">
        <f t="shared" si="5"/>
      </c>
      <c r="Q21" s="102"/>
      <c r="R21" s="36"/>
      <c r="S21" s="37"/>
      <c r="T21" s="36"/>
      <c r="U21" s="38"/>
      <c r="V21" s="105"/>
      <c r="W21" s="106"/>
      <c r="X21" s="102">
        <f t="shared" si="6"/>
      </c>
      <c r="Y21" s="102"/>
      <c r="Z21" s="101">
        <f t="shared" si="7"/>
      </c>
      <c r="AA21" s="101"/>
      <c r="AB21" s="101"/>
      <c r="AC21" s="101">
        <f t="shared" si="8"/>
      </c>
      <c r="AD21" s="101"/>
      <c r="AE21" s="101"/>
      <c r="AF21" s="101">
        <f t="shared" si="9"/>
      </c>
      <c r="AG21" s="101"/>
      <c r="AH21" s="101"/>
      <c r="AI21" s="52"/>
      <c r="AJ21" s="52"/>
      <c r="AK21" s="52"/>
      <c r="AL21" s="52"/>
      <c r="AM21" s="52"/>
      <c r="AN21" s="52"/>
      <c r="AO21" s="52"/>
      <c r="AP21" s="52"/>
      <c r="AQ21" s="5">
        <f t="shared" si="10"/>
      </c>
      <c r="AR21" s="6">
        <f>IF(V21="","",SUM($AC$14:AC20))</f>
      </c>
    </row>
    <row r="22" spans="1:44" ht="21.75" customHeight="1">
      <c r="A22" s="3"/>
      <c r="B22" s="33">
        <f t="shared" si="0"/>
      </c>
      <c r="C22" s="52"/>
      <c r="D22" s="52"/>
      <c r="E22" s="52"/>
      <c r="F22" s="52"/>
      <c r="G22" s="52"/>
      <c r="H22" s="52"/>
      <c r="I22" s="52"/>
      <c r="J22" s="52"/>
      <c r="K22" s="52"/>
      <c r="L22" s="34">
        <f t="shared" si="1"/>
      </c>
      <c r="M22" s="35">
        <f t="shared" si="2"/>
      </c>
      <c r="N22" s="34">
        <f t="shared" si="3"/>
      </c>
      <c r="O22" s="35">
        <f t="shared" si="4"/>
      </c>
      <c r="P22" s="102">
        <f t="shared" si="5"/>
      </c>
      <c r="Q22" s="102"/>
      <c r="R22" s="36"/>
      <c r="S22" s="37"/>
      <c r="T22" s="36"/>
      <c r="U22" s="38"/>
      <c r="V22" s="105"/>
      <c r="W22" s="106"/>
      <c r="X22" s="102">
        <f t="shared" si="6"/>
      </c>
      <c r="Y22" s="102"/>
      <c r="Z22" s="101">
        <f t="shared" si="7"/>
      </c>
      <c r="AA22" s="101"/>
      <c r="AB22" s="101"/>
      <c r="AC22" s="101">
        <f t="shared" si="8"/>
      </c>
      <c r="AD22" s="101"/>
      <c r="AE22" s="101"/>
      <c r="AF22" s="101">
        <f t="shared" si="9"/>
      </c>
      <c r="AG22" s="101"/>
      <c r="AH22" s="101"/>
      <c r="AI22" s="52"/>
      <c r="AJ22" s="52"/>
      <c r="AK22" s="52"/>
      <c r="AL22" s="52"/>
      <c r="AM22" s="52"/>
      <c r="AN22" s="52"/>
      <c r="AO22" s="52"/>
      <c r="AP22" s="52"/>
      <c r="AQ22" s="5">
        <f t="shared" si="10"/>
      </c>
      <c r="AR22" s="6">
        <f>IF(V22="","",SUM($AC$14:AC21))</f>
      </c>
    </row>
    <row r="23" spans="1:44" ht="21.75" customHeight="1">
      <c r="A23" s="3"/>
      <c r="B23" s="33">
        <f t="shared" si="0"/>
      </c>
      <c r="C23" s="52"/>
      <c r="D23" s="52"/>
      <c r="E23" s="52"/>
      <c r="F23" s="52"/>
      <c r="G23" s="52"/>
      <c r="H23" s="52"/>
      <c r="I23" s="52"/>
      <c r="J23" s="52"/>
      <c r="K23" s="52"/>
      <c r="L23" s="34">
        <f t="shared" si="1"/>
      </c>
      <c r="M23" s="35">
        <f t="shared" si="2"/>
      </c>
      <c r="N23" s="34">
        <f t="shared" si="3"/>
      </c>
      <c r="O23" s="35">
        <f t="shared" si="4"/>
      </c>
      <c r="P23" s="102">
        <f t="shared" si="5"/>
      </c>
      <c r="Q23" s="102"/>
      <c r="R23" s="36"/>
      <c r="S23" s="37"/>
      <c r="T23" s="36"/>
      <c r="U23" s="38"/>
      <c r="V23" s="105"/>
      <c r="W23" s="106"/>
      <c r="X23" s="102">
        <f t="shared" si="6"/>
      </c>
      <c r="Y23" s="102"/>
      <c r="Z23" s="101">
        <f t="shared" si="7"/>
      </c>
      <c r="AA23" s="101"/>
      <c r="AB23" s="101"/>
      <c r="AC23" s="101">
        <f t="shared" si="8"/>
      </c>
      <c r="AD23" s="101"/>
      <c r="AE23" s="101"/>
      <c r="AF23" s="101">
        <f t="shared" si="9"/>
      </c>
      <c r="AG23" s="101"/>
      <c r="AH23" s="101"/>
      <c r="AI23" s="52"/>
      <c r="AJ23" s="52"/>
      <c r="AK23" s="52"/>
      <c r="AL23" s="52"/>
      <c r="AM23" s="52"/>
      <c r="AN23" s="52"/>
      <c r="AO23" s="52"/>
      <c r="AP23" s="52"/>
      <c r="AQ23" s="5">
        <f t="shared" si="10"/>
      </c>
      <c r="AR23" s="6">
        <f>IF(V23="","",SUM($AC$14:AC22))</f>
      </c>
    </row>
    <row r="24" spans="1:44" ht="21.75" customHeight="1">
      <c r="A24" s="3"/>
      <c r="B24" s="33">
        <f t="shared" si="0"/>
      </c>
      <c r="C24" s="52"/>
      <c r="D24" s="52"/>
      <c r="E24" s="52"/>
      <c r="F24" s="52"/>
      <c r="G24" s="52"/>
      <c r="H24" s="52"/>
      <c r="I24" s="52"/>
      <c r="J24" s="52"/>
      <c r="K24" s="52"/>
      <c r="L24" s="34">
        <f t="shared" si="1"/>
      </c>
      <c r="M24" s="35">
        <f t="shared" si="2"/>
      </c>
      <c r="N24" s="34">
        <f t="shared" si="3"/>
      </c>
      <c r="O24" s="35">
        <f t="shared" si="4"/>
      </c>
      <c r="P24" s="102">
        <f t="shared" si="5"/>
      </c>
      <c r="Q24" s="102"/>
      <c r="R24" s="36"/>
      <c r="S24" s="37"/>
      <c r="T24" s="36"/>
      <c r="U24" s="38"/>
      <c r="V24" s="105"/>
      <c r="W24" s="106"/>
      <c r="X24" s="102">
        <f t="shared" si="6"/>
      </c>
      <c r="Y24" s="102"/>
      <c r="Z24" s="101">
        <f t="shared" si="7"/>
      </c>
      <c r="AA24" s="101"/>
      <c r="AB24" s="101"/>
      <c r="AC24" s="101">
        <f t="shared" si="8"/>
      </c>
      <c r="AD24" s="101"/>
      <c r="AE24" s="101"/>
      <c r="AF24" s="101">
        <f t="shared" si="9"/>
      </c>
      <c r="AG24" s="101"/>
      <c r="AH24" s="101"/>
      <c r="AI24" s="52"/>
      <c r="AJ24" s="52"/>
      <c r="AK24" s="52"/>
      <c r="AL24" s="52"/>
      <c r="AM24" s="52"/>
      <c r="AN24" s="52"/>
      <c r="AO24" s="52"/>
      <c r="AP24" s="52"/>
      <c r="AQ24" s="5">
        <f t="shared" si="10"/>
      </c>
      <c r="AR24" s="6">
        <f>IF(V24="","",SUM($AC$14:AC23))</f>
      </c>
    </row>
    <row r="25" spans="1:44" ht="21.75" customHeight="1">
      <c r="A25" s="3"/>
      <c r="B25" s="33">
        <f t="shared" si="0"/>
      </c>
      <c r="C25" s="52"/>
      <c r="D25" s="52"/>
      <c r="E25" s="52"/>
      <c r="F25" s="52"/>
      <c r="G25" s="52"/>
      <c r="H25" s="52"/>
      <c r="I25" s="52"/>
      <c r="J25" s="52"/>
      <c r="K25" s="52"/>
      <c r="L25" s="34">
        <f t="shared" si="1"/>
      </c>
      <c r="M25" s="35">
        <f t="shared" si="2"/>
      </c>
      <c r="N25" s="34">
        <f t="shared" si="3"/>
      </c>
      <c r="O25" s="35">
        <f t="shared" si="4"/>
      </c>
      <c r="P25" s="102">
        <f t="shared" si="5"/>
      </c>
      <c r="Q25" s="102"/>
      <c r="R25" s="36"/>
      <c r="S25" s="37"/>
      <c r="T25" s="36"/>
      <c r="U25" s="38"/>
      <c r="V25" s="105"/>
      <c r="W25" s="106"/>
      <c r="X25" s="102">
        <f t="shared" si="6"/>
      </c>
      <c r="Y25" s="102"/>
      <c r="Z25" s="101">
        <f t="shared" si="7"/>
      </c>
      <c r="AA25" s="101"/>
      <c r="AB25" s="101"/>
      <c r="AC25" s="101">
        <f t="shared" si="8"/>
      </c>
      <c r="AD25" s="101"/>
      <c r="AE25" s="101"/>
      <c r="AF25" s="101">
        <f t="shared" si="9"/>
      </c>
      <c r="AG25" s="101"/>
      <c r="AH25" s="101"/>
      <c r="AI25" s="52"/>
      <c r="AJ25" s="52"/>
      <c r="AK25" s="52"/>
      <c r="AL25" s="52"/>
      <c r="AM25" s="52"/>
      <c r="AN25" s="52"/>
      <c r="AO25" s="52"/>
      <c r="AP25" s="52"/>
      <c r="AQ25" s="5">
        <f t="shared" si="10"/>
      </c>
      <c r="AR25" s="6">
        <f>IF(V25="","",SUM($AC$14:AC24))</f>
      </c>
    </row>
    <row r="26" spans="1:44" ht="21.75" customHeight="1">
      <c r="A26" s="3"/>
      <c r="B26" s="33">
        <f t="shared" si="0"/>
      </c>
      <c r="C26" s="52"/>
      <c r="D26" s="52"/>
      <c r="E26" s="52"/>
      <c r="F26" s="52"/>
      <c r="G26" s="52"/>
      <c r="H26" s="52"/>
      <c r="I26" s="52"/>
      <c r="J26" s="52"/>
      <c r="K26" s="52"/>
      <c r="L26" s="34">
        <f t="shared" si="1"/>
      </c>
      <c r="M26" s="35">
        <f t="shared" si="2"/>
      </c>
      <c r="N26" s="34">
        <f t="shared" si="3"/>
      </c>
      <c r="O26" s="35">
        <f t="shared" si="4"/>
      </c>
      <c r="P26" s="102">
        <f t="shared" si="5"/>
      </c>
      <c r="Q26" s="102"/>
      <c r="R26" s="36"/>
      <c r="S26" s="37"/>
      <c r="T26" s="36"/>
      <c r="U26" s="38"/>
      <c r="V26" s="105"/>
      <c r="W26" s="106"/>
      <c r="X26" s="102">
        <f t="shared" si="6"/>
      </c>
      <c r="Y26" s="102"/>
      <c r="Z26" s="101">
        <f t="shared" si="7"/>
      </c>
      <c r="AA26" s="101"/>
      <c r="AB26" s="101"/>
      <c r="AC26" s="101">
        <f t="shared" si="8"/>
      </c>
      <c r="AD26" s="101"/>
      <c r="AE26" s="101"/>
      <c r="AF26" s="101">
        <f t="shared" si="9"/>
      </c>
      <c r="AG26" s="101"/>
      <c r="AH26" s="101"/>
      <c r="AI26" s="52"/>
      <c r="AJ26" s="52"/>
      <c r="AK26" s="52"/>
      <c r="AL26" s="52"/>
      <c r="AM26" s="52"/>
      <c r="AN26" s="52"/>
      <c r="AO26" s="52"/>
      <c r="AP26" s="52"/>
      <c r="AQ26" s="5">
        <f t="shared" si="10"/>
      </c>
      <c r="AR26" s="6">
        <f>IF(V26="","",SUM($AC$14:AC25))</f>
      </c>
    </row>
    <row r="27" spans="1:44" ht="21.75" customHeight="1">
      <c r="A27" s="3"/>
      <c r="B27" s="33">
        <f t="shared" si="0"/>
      </c>
      <c r="C27" s="52"/>
      <c r="D27" s="52"/>
      <c r="E27" s="52"/>
      <c r="F27" s="52"/>
      <c r="G27" s="52"/>
      <c r="H27" s="52"/>
      <c r="I27" s="52"/>
      <c r="J27" s="52"/>
      <c r="K27" s="52"/>
      <c r="L27" s="34">
        <f t="shared" si="1"/>
      </c>
      <c r="M27" s="35">
        <f t="shared" si="2"/>
      </c>
      <c r="N27" s="34">
        <f t="shared" si="3"/>
      </c>
      <c r="O27" s="35">
        <f t="shared" si="4"/>
      </c>
      <c r="P27" s="102">
        <f t="shared" si="5"/>
      </c>
      <c r="Q27" s="102"/>
      <c r="R27" s="36"/>
      <c r="S27" s="37"/>
      <c r="T27" s="36"/>
      <c r="U27" s="38"/>
      <c r="V27" s="105"/>
      <c r="W27" s="106"/>
      <c r="X27" s="102">
        <f t="shared" si="6"/>
      </c>
      <c r="Y27" s="102"/>
      <c r="Z27" s="101">
        <f t="shared" si="7"/>
      </c>
      <c r="AA27" s="101"/>
      <c r="AB27" s="101"/>
      <c r="AC27" s="101">
        <f t="shared" si="8"/>
      </c>
      <c r="AD27" s="101"/>
      <c r="AE27" s="101"/>
      <c r="AF27" s="101">
        <f t="shared" si="9"/>
      </c>
      <c r="AG27" s="101"/>
      <c r="AH27" s="101"/>
      <c r="AI27" s="52"/>
      <c r="AJ27" s="52"/>
      <c r="AK27" s="52"/>
      <c r="AL27" s="52"/>
      <c r="AM27" s="52"/>
      <c r="AN27" s="52"/>
      <c r="AO27" s="52"/>
      <c r="AP27" s="52"/>
      <c r="AQ27" s="5">
        <f t="shared" si="10"/>
      </c>
      <c r="AR27" s="6">
        <f>IF(V27="","",SUM($AC$14:AC26))</f>
      </c>
    </row>
    <row r="28" spans="1:44" ht="21.75" customHeight="1">
      <c r="A28" s="3"/>
      <c r="B28" s="33">
        <f t="shared" si="0"/>
      </c>
      <c r="C28" s="52"/>
      <c r="D28" s="52"/>
      <c r="E28" s="52"/>
      <c r="F28" s="52"/>
      <c r="G28" s="52"/>
      <c r="H28" s="52"/>
      <c r="I28" s="52"/>
      <c r="J28" s="52"/>
      <c r="K28" s="52"/>
      <c r="L28" s="34">
        <f t="shared" si="1"/>
      </c>
      <c r="M28" s="35">
        <f t="shared" si="2"/>
      </c>
      <c r="N28" s="34">
        <f t="shared" si="3"/>
      </c>
      <c r="O28" s="35">
        <f t="shared" si="4"/>
      </c>
      <c r="P28" s="102">
        <f t="shared" si="5"/>
      </c>
      <c r="Q28" s="102"/>
      <c r="R28" s="36"/>
      <c r="S28" s="37"/>
      <c r="T28" s="36"/>
      <c r="U28" s="38"/>
      <c r="V28" s="105"/>
      <c r="W28" s="106"/>
      <c r="X28" s="102">
        <f t="shared" si="6"/>
      </c>
      <c r="Y28" s="102"/>
      <c r="Z28" s="101">
        <f t="shared" si="7"/>
      </c>
      <c r="AA28" s="101"/>
      <c r="AB28" s="101"/>
      <c r="AC28" s="101">
        <f t="shared" si="8"/>
      </c>
      <c r="AD28" s="101"/>
      <c r="AE28" s="101"/>
      <c r="AF28" s="101">
        <f t="shared" si="9"/>
      </c>
      <c r="AG28" s="101"/>
      <c r="AH28" s="101"/>
      <c r="AI28" s="52"/>
      <c r="AJ28" s="52"/>
      <c r="AK28" s="52"/>
      <c r="AL28" s="52"/>
      <c r="AM28" s="52"/>
      <c r="AN28" s="52"/>
      <c r="AO28" s="52"/>
      <c r="AP28" s="52"/>
      <c r="AQ28" s="5">
        <f t="shared" si="10"/>
      </c>
      <c r="AR28" s="6">
        <f>IF(V28="","",SUM($AC$14:AC27))</f>
      </c>
    </row>
    <row r="29" spans="1:44" ht="21.75" customHeight="1">
      <c r="A29" s="3"/>
      <c r="B29" s="33">
        <f t="shared" si="0"/>
      </c>
      <c r="C29" s="52"/>
      <c r="D29" s="52"/>
      <c r="E29" s="52"/>
      <c r="F29" s="52"/>
      <c r="G29" s="52"/>
      <c r="H29" s="52"/>
      <c r="I29" s="52"/>
      <c r="J29" s="52"/>
      <c r="K29" s="52"/>
      <c r="L29" s="34">
        <f t="shared" si="1"/>
      </c>
      <c r="M29" s="35">
        <f t="shared" si="2"/>
      </c>
      <c r="N29" s="34">
        <f t="shared" si="3"/>
      </c>
      <c r="O29" s="35">
        <f t="shared" si="4"/>
      </c>
      <c r="P29" s="102">
        <f t="shared" si="5"/>
      </c>
      <c r="Q29" s="102"/>
      <c r="R29" s="36"/>
      <c r="S29" s="37"/>
      <c r="T29" s="36"/>
      <c r="U29" s="38"/>
      <c r="V29" s="105"/>
      <c r="W29" s="106"/>
      <c r="X29" s="102">
        <f t="shared" si="6"/>
      </c>
      <c r="Y29" s="102"/>
      <c r="Z29" s="101">
        <f t="shared" si="7"/>
      </c>
      <c r="AA29" s="101"/>
      <c r="AB29" s="101"/>
      <c r="AC29" s="101">
        <f t="shared" si="8"/>
      </c>
      <c r="AD29" s="101"/>
      <c r="AE29" s="101"/>
      <c r="AF29" s="101">
        <f t="shared" si="9"/>
      </c>
      <c r="AG29" s="101"/>
      <c r="AH29" s="101"/>
      <c r="AI29" s="52"/>
      <c r="AJ29" s="52"/>
      <c r="AK29" s="52"/>
      <c r="AL29" s="52"/>
      <c r="AM29" s="52"/>
      <c r="AN29" s="52"/>
      <c r="AO29" s="52"/>
      <c r="AP29" s="52"/>
      <c r="AQ29" s="5">
        <f t="shared" si="10"/>
      </c>
      <c r="AR29" s="6">
        <f>IF(V29="","",SUM($AC$14:AC28))</f>
      </c>
    </row>
    <row r="30" spans="1:44" ht="21.75" customHeight="1">
      <c r="A30" s="3"/>
      <c r="B30" s="33">
        <f t="shared" si="0"/>
      </c>
      <c r="C30" s="52"/>
      <c r="D30" s="52"/>
      <c r="E30" s="52"/>
      <c r="F30" s="52"/>
      <c r="G30" s="52"/>
      <c r="H30" s="52"/>
      <c r="I30" s="52"/>
      <c r="J30" s="52"/>
      <c r="K30" s="52"/>
      <c r="L30" s="34">
        <f t="shared" si="1"/>
      </c>
      <c r="M30" s="35">
        <f t="shared" si="2"/>
      </c>
      <c r="N30" s="34">
        <f t="shared" si="3"/>
      </c>
      <c r="O30" s="35">
        <f t="shared" si="4"/>
      </c>
      <c r="P30" s="102">
        <f t="shared" si="5"/>
      </c>
      <c r="Q30" s="102"/>
      <c r="R30" s="36"/>
      <c r="S30" s="37"/>
      <c r="T30" s="36"/>
      <c r="U30" s="38"/>
      <c r="V30" s="105"/>
      <c r="W30" s="106"/>
      <c r="X30" s="102">
        <f t="shared" si="6"/>
      </c>
      <c r="Y30" s="102"/>
      <c r="Z30" s="101">
        <f t="shared" si="7"/>
      </c>
      <c r="AA30" s="101"/>
      <c r="AB30" s="101"/>
      <c r="AC30" s="101">
        <f t="shared" si="8"/>
      </c>
      <c r="AD30" s="101"/>
      <c r="AE30" s="101"/>
      <c r="AF30" s="101">
        <f t="shared" si="9"/>
      </c>
      <c r="AG30" s="101"/>
      <c r="AH30" s="101"/>
      <c r="AI30" s="52"/>
      <c r="AJ30" s="52"/>
      <c r="AK30" s="52"/>
      <c r="AL30" s="52"/>
      <c r="AM30" s="52"/>
      <c r="AN30" s="52"/>
      <c r="AO30" s="52"/>
      <c r="AP30" s="52"/>
      <c r="AQ30" s="5">
        <f t="shared" si="10"/>
      </c>
      <c r="AR30" s="6">
        <f>IF(V30="","",SUM($AC$14:AC29))</f>
      </c>
    </row>
    <row r="31" spans="1:44" ht="21.75" customHeight="1">
      <c r="A31" s="3"/>
      <c r="B31" s="33">
        <f t="shared" si="0"/>
      </c>
      <c r="C31" s="52"/>
      <c r="D31" s="52"/>
      <c r="E31" s="52"/>
      <c r="F31" s="52"/>
      <c r="G31" s="52"/>
      <c r="H31" s="52"/>
      <c r="I31" s="52"/>
      <c r="J31" s="52"/>
      <c r="K31" s="52"/>
      <c r="L31" s="34">
        <f t="shared" si="1"/>
      </c>
      <c r="M31" s="35">
        <f t="shared" si="2"/>
      </c>
      <c r="N31" s="34">
        <f t="shared" si="3"/>
      </c>
      <c r="O31" s="35">
        <f t="shared" si="4"/>
      </c>
      <c r="P31" s="102">
        <f t="shared" si="5"/>
      </c>
      <c r="Q31" s="102"/>
      <c r="R31" s="36"/>
      <c r="S31" s="37"/>
      <c r="T31" s="36"/>
      <c r="U31" s="38"/>
      <c r="V31" s="105"/>
      <c r="W31" s="106"/>
      <c r="X31" s="102">
        <f t="shared" si="6"/>
      </c>
      <c r="Y31" s="102"/>
      <c r="Z31" s="101">
        <f t="shared" si="7"/>
      </c>
      <c r="AA31" s="101"/>
      <c r="AB31" s="101"/>
      <c r="AC31" s="101">
        <f t="shared" si="8"/>
      </c>
      <c r="AD31" s="101"/>
      <c r="AE31" s="101"/>
      <c r="AF31" s="101">
        <f t="shared" si="9"/>
      </c>
      <c r="AG31" s="101"/>
      <c r="AH31" s="101"/>
      <c r="AI31" s="52"/>
      <c r="AJ31" s="52"/>
      <c r="AK31" s="52"/>
      <c r="AL31" s="52"/>
      <c r="AM31" s="52"/>
      <c r="AN31" s="52"/>
      <c r="AO31" s="52"/>
      <c r="AP31" s="52"/>
      <c r="AQ31" s="5">
        <f t="shared" si="10"/>
      </c>
      <c r="AR31" s="6">
        <f>IF(V31="","",SUM($AC$14:AC30))</f>
      </c>
    </row>
    <row r="32" spans="1:44" ht="21.75" customHeight="1">
      <c r="A32" s="3"/>
      <c r="B32" s="33">
        <f t="shared" si="0"/>
      </c>
      <c r="C32" s="52"/>
      <c r="D32" s="52"/>
      <c r="E32" s="52"/>
      <c r="F32" s="52"/>
      <c r="G32" s="52"/>
      <c r="H32" s="52"/>
      <c r="I32" s="52"/>
      <c r="J32" s="52"/>
      <c r="K32" s="52"/>
      <c r="L32" s="34">
        <f t="shared" si="1"/>
      </c>
      <c r="M32" s="35">
        <f t="shared" si="2"/>
      </c>
      <c r="N32" s="34">
        <f t="shared" si="3"/>
      </c>
      <c r="O32" s="35">
        <f t="shared" si="4"/>
      </c>
      <c r="P32" s="102">
        <f t="shared" si="5"/>
      </c>
      <c r="Q32" s="102"/>
      <c r="R32" s="36"/>
      <c r="S32" s="37"/>
      <c r="T32" s="36"/>
      <c r="U32" s="38"/>
      <c r="V32" s="105"/>
      <c r="W32" s="106"/>
      <c r="X32" s="102">
        <f t="shared" si="6"/>
      </c>
      <c r="Y32" s="102"/>
      <c r="Z32" s="101">
        <f t="shared" si="7"/>
      </c>
      <c r="AA32" s="101"/>
      <c r="AB32" s="101"/>
      <c r="AC32" s="101">
        <f t="shared" si="8"/>
      </c>
      <c r="AD32" s="101"/>
      <c r="AE32" s="101"/>
      <c r="AF32" s="101">
        <f t="shared" si="9"/>
      </c>
      <c r="AG32" s="101"/>
      <c r="AH32" s="101"/>
      <c r="AI32" s="52"/>
      <c r="AJ32" s="52"/>
      <c r="AK32" s="52"/>
      <c r="AL32" s="52"/>
      <c r="AM32" s="52"/>
      <c r="AN32" s="52"/>
      <c r="AO32" s="52"/>
      <c r="AP32" s="52"/>
      <c r="AQ32" s="5">
        <f t="shared" si="10"/>
      </c>
      <c r="AR32" s="6">
        <f>IF(V32="","",SUM($AC$14:AC31))</f>
      </c>
    </row>
    <row r="33" spans="1:44" ht="21.75" customHeight="1">
      <c r="A33" s="3"/>
      <c r="B33" s="33">
        <f t="shared" si="0"/>
      </c>
      <c r="C33" s="52"/>
      <c r="D33" s="52"/>
      <c r="E33" s="52"/>
      <c r="F33" s="52"/>
      <c r="G33" s="52"/>
      <c r="H33" s="52"/>
      <c r="I33" s="52"/>
      <c r="J33" s="52"/>
      <c r="K33" s="52"/>
      <c r="L33" s="34">
        <f t="shared" si="1"/>
      </c>
      <c r="M33" s="35">
        <f t="shared" si="2"/>
      </c>
      <c r="N33" s="34">
        <f t="shared" si="3"/>
      </c>
      <c r="O33" s="35">
        <f t="shared" si="4"/>
      </c>
      <c r="P33" s="102">
        <f t="shared" si="5"/>
      </c>
      <c r="Q33" s="102"/>
      <c r="R33" s="36"/>
      <c r="S33" s="37"/>
      <c r="T33" s="36"/>
      <c r="U33" s="38"/>
      <c r="V33" s="105"/>
      <c r="W33" s="106"/>
      <c r="X33" s="102">
        <f t="shared" si="6"/>
      </c>
      <c r="Y33" s="102"/>
      <c r="Z33" s="101">
        <f t="shared" si="7"/>
      </c>
      <c r="AA33" s="101"/>
      <c r="AB33" s="101"/>
      <c r="AC33" s="101">
        <f t="shared" si="8"/>
      </c>
      <c r="AD33" s="101"/>
      <c r="AE33" s="101"/>
      <c r="AF33" s="101">
        <f t="shared" si="9"/>
      </c>
      <c r="AG33" s="101"/>
      <c r="AH33" s="101"/>
      <c r="AI33" s="52"/>
      <c r="AJ33" s="52"/>
      <c r="AK33" s="52"/>
      <c r="AL33" s="52"/>
      <c r="AM33" s="52"/>
      <c r="AN33" s="52"/>
      <c r="AO33" s="52"/>
      <c r="AP33" s="52"/>
      <c r="AQ33" s="5">
        <f t="shared" si="10"/>
      </c>
      <c r="AR33" s="6">
        <f>IF(V33="","",SUM($AC$14:AC32))</f>
      </c>
    </row>
    <row r="34" spans="1:44" ht="21.75" customHeight="1">
      <c r="A34" s="3"/>
      <c r="B34" s="33">
        <f t="shared" si="0"/>
      </c>
      <c r="C34" s="52"/>
      <c r="D34" s="52"/>
      <c r="E34" s="52"/>
      <c r="F34" s="52"/>
      <c r="G34" s="52"/>
      <c r="H34" s="52"/>
      <c r="I34" s="52"/>
      <c r="J34" s="52"/>
      <c r="K34" s="52"/>
      <c r="L34" s="34">
        <f t="shared" si="1"/>
      </c>
      <c r="M34" s="35">
        <f t="shared" si="2"/>
      </c>
      <c r="N34" s="34">
        <f t="shared" si="3"/>
      </c>
      <c r="O34" s="35">
        <f t="shared" si="4"/>
      </c>
      <c r="P34" s="102">
        <f t="shared" si="5"/>
      </c>
      <c r="Q34" s="102"/>
      <c r="R34" s="36"/>
      <c r="S34" s="37"/>
      <c r="T34" s="36"/>
      <c r="U34" s="38"/>
      <c r="V34" s="105"/>
      <c r="W34" s="106"/>
      <c r="X34" s="102">
        <f t="shared" si="6"/>
      </c>
      <c r="Y34" s="102"/>
      <c r="Z34" s="101">
        <f t="shared" si="7"/>
      </c>
      <c r="AA34" s="101"/>
      <c r="AB34" s="101"/>
      <c r="AC34" s="101">
        <f t="shared" si="8"/>
      </c>
      <c r="AD34" s="101"/>
      <c r="AE34" s="101"/>
      <c r="AF34" s="101">
        <f t="shared" si="9"/>
      </c>
      <c r="AG34" s="101"/>
      <c r="AH34" s="101"/>
      <c r="AI34" s="52"/>
      <c r="AJ34" s="52"/>
      <c r="AK34" s="52"/>
      <c r="AL34" s="52"/>
      <c r="AM34" s="52"/>
      <c r="AN34" s="52"/>
      <c r="AO34" s="52"/>
      <c r="AP34" s="52"/>
      <c r="AQ34" s="5">
        <f t="shared" si="10"/>
      </c>
      <c r="AR34" s="6">
        <f>IF(V34="","",SUM($AC$14:AC33))</f>
      </c>
    </row>
    <row r="35" spans="1:44" ht="21.75" customHeight="1">
      <c r="A35" s="3"/>
      <c r="B35" s="33">
        <f t="shared" si="0"/>
      </c>
      <c r="C35" s="52"/>
      <c r="D35" s="52"/>
      <c r="E35" s="52"/>
      <c r="F35" s="52"/>
      <c r="G35" s="52"/>
      <c r="H35" s="52"/>
      <c r="I35" s="52"/>
      <c r="J35" s="52"/>
      <c r="K35" s="52"/>
      <c r="L35" s="34">
        <f t="shared" si="1"/>
      </c>
      <c r="M35" s="35">
        <f t="shared" si="2"/>
      </c>
      <c r="N35" s="34">
        <f t="shared" si="3"/>
      </c>
      <c r="O35" s="35">
        <f t="shared" si="4"/>
      </c>
      <c r="P35" s="102">
        <f t="shared" si="5"/>
      </c>
      <c r="Q35" s="102"/>
      <c r="R35" s="36"/>
      <c r="S35" s="37"/>
      <c r="T35" s="36"/>
      <c r="U35" s="38"/>
      <c r="V35" s="105"/>
      <c r="W35" s="106"/>
      <c r="X35" s="102">
        <f t="shared" si="6"/>
      </c>
      <c r="Y35" s="102"/>
      <c r="Z35" s="101">
        <f t="shared" si="7"/>
      </c>
      <c r="AA35" s="101"/>
      <c r="AB35" s="101"/>
      <c r="AC35" s="101">
        <f t="shared" si="8"/>
      </c>
      <c r="AD35" s="101"/>
      <c r="AE35" s="101"/>
      <c r="AF35" s="101">
        <f t="shared" si="9"/>
      </c>
      <c r="AG35" s="101"/>
      <c r="AH35" s="101"/>
      <c r="AI35" s="52"/>
      <c r="AJ35" s="52"/>
      <c r="AK35" s="52"/>
      <c r="AL35" s="52"/>
      <c r="AM35" s="52"/>
      <c r="AN35" s="52"/>
      <c r="AO35" s="52"/>
      <c r="AP35" s="52"/>
      <c r="AQ35" s="5">
        <f t="shared" si="10"/>
      </c>
      <c r="AR35" s="6">
        <f>IF(V35="","",SUM($AC$14:AC34))</f>
      </c>
    </row>
    <row r="36" spans="1:44" ht="21.75" customHeight="1">
      <c r="A36" s="3"/>
      <c r="B36" s="33">
        <f t="shared" si="0"/>
      </c>
      <c r="C36" s="52"/>
      <c r="D36" s="52"/>
      <c r="E36" s="52"/>
      <c r="F36" s="52"/>
      <c r="G36" s="52"/>
      <c r="H36" s="52"/>
      <c r="I36" s="52"/>
      <c r="J36" s="52"/>
      <c r="K36" s="52"/>
      <c r="L36" s="34">
        <f t="shared" si="1"/>
      </c>
      <c r="M36" s="35">
        <f t="shared" si="2"/>
      </c>
      <c r="N36" s="34">
        <f t="shared" si="3"/>
      </c>
      <c r="O36" s="35">
        <f t="shared" si="4"/>
      </c>
      <c r="P36" s="102">
        <f t="shared" si="5"/>
      </c>
      <c r="Q36" s="102"/>
      <c r="R36" s="36"/>
      <c r="S36" s="37"/>
      <c r="T36" s="36"/>
      <c r="U36" s="38"/>
      <c r="V36" s="105"/>
      <c r="W36" s="106"/>
      <c r="X36" s="102">
        <f t="shared" si="6"/>
      </c>
      <c r="Y36" s="102"/>
      <c r="Z36" s="101">
        <f t="shared" si="7"/>
      </c>
      <c r="AA36" s="101"/>
      <c r="AB36" s="101"/>
      <c r="AC36" s="101">
        <f t="shared" si="8"/>
      </c>
      <c r="AD36" s="101"/>
      <c r="AE36" s="101"/>
      <c r="AF36" s="101">
        <f t="shared" si="9"/>
      </c>
      <c r="AG36" s="101"/>
      <c r="AH36" s="101"/>
      <c r="AI36" s="52"/>
      <c r="AJ36" s="52"/>
      <c r="AK36" s="52"/>
      <c r="AL36" s="52"/>
      <c r="AM36" s="52"/>
      <c r="AN36" s="52"/>
      <c r="AO36" s="52"/>
      <c r="AP36" s="52"/>
      <c r="AQ36" s="5">
        <f t="shared" si="10"/>
      </c>
      <c r="AR36" s="6">
        <f>IF(V36="","",SUM($AC$14:AC35))</f>
      </c>
    </row>
    <row r="37" spans="1:44" ht="21.75" customHeight="1">
      <c r="A37" s="3"/>
      <c r="B37" s="33">
        <f t="shared" si="0"/>
      </c>
      <c r="C37" s="52"/>
      <c r="D37" s="52"/>
      <c r="E37" s="52"/>
      <c r="F37" s="52"/>
      <c r="G37" s="52"/>
      <c r="H37" s="52"/>
      <c r="I37" s="52"/>
      <c r="J37" s="52"/>
      <c r="K37" s="52"/>
      <c r="L37" s="34">
        <f t="shared" si="1"/>
      </c>
      <c r="M37" s="35">
        <f t="shared" si="2"/>
      </c>
      <c r="N37" s="34">
        <f t="shared" si="3"/>
      </c>
      <c r="O37" s="35">
        <f t="shared" si="4"/>
      </c>
      <c r="P37" s="102">
        <f t="shared" si="5"/>
      </c>
      <c r="Q37" s="102"/>
      <c r="R37" s="36"/>
      <c r="S37" s="37"/>
      <c r="T37" s="36"/>
      <c r="U37" s="38"/>
      <c r="V37" s="105"/>
      <c r="W37" s="106"/>
      <c r="X37" s="102">
        <f t="shared" si="6"/>
      </c>
      <c r="Y37" s="102"/>
      <c r="Z37" s="101">
        <f t="shared" si="7"/>
      </c>
      <c r="AA37" s="101"/>
      <c r="AB37" s="101"/>
      <c r="AC37" s="101">
        <f t="shared" si="8"/>
      </c>
      <c r="AD37" s="101"/>
      <c r="AE37" s="101"/>
      <c r="AF37" s="101">
        <f t="shared" si="9"/>
      </c>
      <c r="AG37" s="101"/>
      <c r="AH37" s="101"/>
      <c r="AI37" s="52"/>
      <c r="AJ37" s="52"/>
      <c r="AK37" s="52"/>
      <c r="AL37" s="52"/>
      <c r="AM37" s="52"/>
      <c r="AN37" s="52"/>
      <c r="AO37" s="52"/>
      <c r="AP37" s="52"/>
      <c r="AQ37" s="5">
        <f t="shared" si="10"/>
      </c>
      <c r="AR37" s="6">
        <f>IF(V37="","",SUM($AC$14:AC36))</f>
      </c>
    </row>
    <row r="38" spans="1:44" ht="21.75" customHeight="1">
      <c r="A38" s="3"/>
      <c r="B38" s="33">
        <f t="shared" si="0"/>
      </c>
      <c r="C38" s="52"/>
      <c r="D38" s="52"/>
      <c r="E38" s="52"/>
      <c r="F38" s="52"/>
      <c r="G38" s="52"/>
      <c r="H38" s="52"/>
      <c r="I38" s="52"/>
      <c r="J38" s="52"/>
      <c r="K38" s="52"/>
      <c r="L38" s="34">
        <f t="shared" si="1"/>
      </c>
      <c r="M38" s="35">
        <f t="shared" si="2"/>
      </c>
      <c r="N38" s="34">
        <f t="shared" si="3"/>
      </c>
      <c r="O38" s="35">
        <f t="shared" si="4"/>
      </c>
      <c r="P38" s="102">
        <f t="shared" si="5"/>
      </c>
      <c r="Q38" s="102"/>
      <c r="R38" s="36"/>
      <c r="S38" s="37"/>
      <c r="T38" s="36"/>
      <c r="U38" s="38"/>
      <c r="V38" s="105"/>
      <c r="W38" s="106"/>
      <c r="X38" s="102">
        <f t="shared" si="6"/>
      </c>
      <c r="Y38" s="102"/>
      <c r="Z38" s="101">
        <f t="shared" si="7"/>
      </c>
      <c r="AA38" s="101"/>
      <c r="AB38" s="101"/>
      <c r="AC38" s="101">
        <f t="shared" si="8"/>
      </c>
      <c r="AD38" s="101"/>
      <c r="AE38" s="101"/>
      <c r="AF38" s="101">
        <f t="shared" si="9"/>
      </c>
      <c r="AG38" s="101"/>
      <c r="AH38" s="101"/>
      <c r="AI38" s="52"/>
      <c r="AJ38" s="52"/>
      <c r="AK38" s="52"/>
      <c r="AL38" s="52"/>
      <c r="AM38" s="52"/>
      <c r="AN38" s="52"/>
      <c r="AO38" s="52"/>
      <c r="AP38" s="52"/>
      <c r="AQ38" s="5">
        <f t="shared" si="10"/>
      </c>
      <c r="AR38" s="6">
        <f>IF(V38="","",SUM($AC$14:AC37))</f>
      </c>
    </row>
    <row r="39" spans="1:44" ht="21.75" customHeight="1">
      <c r="A39" s="3"/>
      <c r="B39" s="33">
        <f t="shared" si="0"/>
      </c>
      <c r="C39" s="52"/>
      <c r="D39" s="52"/>
      <c r="E39" s="52"/>
      <c r="F39" s="52"/>
      <c r="G39" s="52"/>
      <c r="H39" s="52"/>
      <c r="I39" s="52"/>
      <c r="J39" s="52"/>
      <c r="K39" s="52"/>
      <c r="L39" s="34">
        <f t="shared" si="1"/>
      </c>
      <c r="M39" s="35">
        <f t="shared" si="2"/>
      </c>
      <c r="N39" s="34">
        <f t="shared" si="3"/>
      </c>
      <c r="O39" s="35">
        <f t="shared" si="4"/>
      </c>
      <c r="P39" s="102">
        <f t="shared" si="5"/>
      </c>
      <c r="Q39" s="102"/>
      <c r="R39" s="36"/>
      <c r="S39" s="37"/>
      <c r="T39" s="36"/>
      <c r="U39" s="38"/>
      <c r="V39" s="105"/>
      <c r="W39" s="106"/>
      <c r="X39" s="102">
        <f t="shared" si="6"/>
      </c>
      <c r="Y39" s="102"/>
      <c r="Z39" s="101">
        <f t="shared" si="7"/>
      </c>
      <c r="AA39" s="101"/>
      <c r="AB39" s="101"/>
      <c r="AC39" s="101">
        <f t="shared" si="8"/>
      </c>
      <c r="AD39" s="101"/>
      <c r="AE39" s="101"/>
      <c r="AF39" s="101">
        <f t="shared" si="9"/>
      </c>
      <c r="AG39" s="101"/>
      <c r="AH39" s="101"/>
      <c r="AI39" s="52"/>
      <c r="AJ39" s="52"/>
      <c r="AK39" s="52"/>
      <c r="AL39" s="52"/>
      <c r="AM39" s="52"/>
      <c r="AN39" s="52"/>
      <c r="AO39" s="52"/>
      <c r="AP39" s="52"/>
      <c r="AQ39" s="5">
        <f t="shared" si="10"/>
      </c>
      <c r="AR39" s="6">
        <f>IF(V39="","",SUM($AC$14:AC38))</f>
      </c>
    </row>
    <row r="40" spans="1:44" ht="21.75" customHeight="1">
      <c r="A40" s="3"/>
      <c r="B40" s="33">
        <f t="shared" si="0"/>
      </c>
      <c r="C40" s="52"/>
      <c r="D40" s="52"/>
      <c r="E40" s="52"/>
      <c r="F40" s="52"/>
      <c r="G40" s="52"/>
      <c r="H40" s="52"/>
      <c r="I40" s="52"/>
      <c r="J40" s="52"/>
      <c r="K40" s="52"/>
      <c r="L40" s="34">
        <f t="shared" si="1"/>
      </c>
      <c r="M40" s="35">
        <f t="shared" si="2"/>
      </c>
      <c r="N40" s="34">
        <f t="shared" si="3"/>
      </c>
      <c r="O40" s="35">
        <f t="shared" si="4"/>
      </c>
      <c r="P40" s="102">
        <f t="shared" si="5"/>
      </c>
      <c r="Q40" s="102"/>
      <c r="R40" s="36"/>
      <c r="S40" s="37"/>
      <c r="T40" s="36"/>
      <c r="U40" s="38"/>
      <c r="V40" s="105"/>
      <c r="W40" s="106"/>
      <c r="X40" s="102">
        <f t="shared" si="6"/>
      </c>
      <c r="Y40" s="102"/>
      <c r="Z40" s="101">
        <f t="shared" si="7"/>
      </c>
      <c r="AA40" s="101"/>
      <c r="AB40" s="101"/>
      <c r="AC40" s="101">
        <f t="shared" si="8"/>
      </c>
      <c r="AD40" s="101"/>
      <c r="AE40" s="101"/>
      <c r="AF40" s="101">
        <f t="shared" si="9"/>
      </c>
      <c r="AG40" s="101"/>
      <c r="AH40" s="101"/>
      <c r="AI40" s="52"/>
      <c r="AJ40" s="52"/>
      <c r="AK40" s="52"/>
      <c r="AL40" s="52"/>
      <c r="AM40" s="52"/>
      <c r="AN40" s="52"/>
      <c r="AO40" s="52"/>
      <c r="AP40" s="52"/>
      <c r="AQ40" s="5">
        <f t="shared" si="10"/>
      </c>
      <c r="AR40" s="6">
        <f>IF(V40="","",SUM($AC$14:AC39))</f>
      </c>
    </row>
    <row r="41" spans="1:44" ht="21.75" customHeight="1">
      <c r="A41" s="3"/>
      <c r="B41" s="33">
        <f t="shared" si="0"/>
      </c>
      <c r="C41" s="52"/>
      <c r="D41" s="52"/>
      <c r="E41" s="52"/>
      <c r="F41" s="52"/>
      <c r="G41" s="52"/>
      <c r="H41" s="52"/>
      <c r="I41" s="52"/>
      <c r="J41" s="52"/>
      <c r="K41" s="52"/>
      <c r="L41" s="34">
        <f t="shared" si="1"/>
      </c>
      <c r="M41" s="35">
        <f t="shared" si="2"/>
      </c>
      <c r="N41" s="34">
        <f t="shared" si="3"/>
      </c>
      <c r="O41" s="35">
        <f t="shared" si="4"/>
      </c>
      <c r="P41" s="102">
        <f t="shared" si="5"/>
      </c>
      <c r="Q41" s="102"/>
      <c r="R41" s="36"/>
      <c r="S41" s="37"/>
      <c r="T41" s="36"/>
      <c r="U41" s="38"/>
      <c r="V41" s="105"/>
      <c r="W41" s="106"/>
      <c r="X41" s="102">
        <f t="shared" si="6"/>
      </c>
      <c r="Y41" s="102"/>
      <c r="Z41" s="101">
        <f t="shared" si="7"/>
      </c>
      <c r="AA41" s="101"/>
      <c r="AB41" s="101"/>
      <c r="AC41" s="101">
        <f t="shared" si="8"/>
      </c>
      <c r="AD41" s="101"/>
      <c r="AE41" s="101"/>
      <c r="AF41" s="101">
        <f t="shared" si="9"/>
      </c>
      <c r="AG41" s="101"/>
      <c r="AH41" s="101"/>
      <c r="AI41" s="52"/>
      <c r="AJ41" s="52"/>
      <c r="AK41" s="52"/>
      <c r="AL41" s="52"/>
      <c r="AM41" s="52"/>
      <c r="AN41" s="52"/>
      <c r="AO41" s="52"/>
      <c r="AP41" s="52"/>
      <c r="AQ41" s="5">
        <f t="shared" si="10"/>
      </c>
      <c r="AR41" s="6">
        <f>IF(V41="","",SUM($AC$14:AC40))</f>
      </c>
    </row>
    <row r="42" spans="1:44" ht="21.75" customHeight="1">
      <c r="A42" s="3"/>
      <c r="B42" s="33">
        <f t="shared" si="0"/>
      </c>
      <c r="C42" s="52"/>
      <c r="D42" s="52"/>
      <c r="E42" s="52"/>
      <c r="F42" s="52"/>
      <c r="G42" s="52"/>
      <c r="H42" s="52"/>
      <c r="I42" s="52"/>
      <c r="J42" s="52"/>
      <c r="K42" s="52"/>
      <c r="L42" s="34">
        <f t="shared" si="1"/>
      </c>
      <c r="M42" s="35">
        <f t="shared" si="2"/>
      </c>
      <c r="N42" s="34">
        <f t="shared" si="3"/>
      </c>
      <c r="O42" s="35">
        <f t="shared" si="4"/>
      </c>
      <c r="P42" s="102">
        <f t="shared" si="5"/>
      </c>
      <c r="Q42" s="102"/>
      <c r="R42" s="36"/>
      <c r="S42" s="37"/>
      <c r="T42" s="36"/>
      <c r="U42" s="38"/>
      <c r="V42" s="105"/>
      <c r="W42" s="106"/>
      <c r="X42" s="102">
        <f t="shared" si="6"/>
      </c>
      <c r="Y42" s="102"/>
      <c r="Z42" s="101">
        <f t="shared" si="7"/>
      </c>
      <c r="AA42" s="101"/>
      <c r="AB42" s="101"/>
      <c r="AC42" s="101">
        <f t="shared" si="8"/>
      </c>
      <c r="AD42" s="101"/>
      <c r="AE42" s="101"/>
      <c r="AF42" s="101">
        <f t="shared" si="9"/>
      </c>
      <c r="AG42" s="101"/>
      <c r="AH42" s="101"/>
      <c r="AI42" s="52"/>
      <c r="AJ42" s="52"/>
      <c r="AK42" s="52"/>
      <c r="AL42" s="52"/>
      <c r="AM42" s="52"/>
      <c r="AN42" s="52"/>
      <c r="AO42" s="52"/>
      <c r="AP42" s="52"/>
      <c r="AQ42" s="5">
        <f t="shared" si="10"/>
      </c>
      <c r="AR42" s="6">
        <f>IF(V42="","",SUM($AC$14:AC41))</f>
      </c>
    </row>
    <row r="43" spans="1:44" ht="21.75" customHeight="1">
      <c r="A43" s="3"/>
      <c r="B43" s="33">
        <f t="shared" si="0"/>
      </c>
      <c r="C43" s="52"/>
      <c r="D43" s="52"/>
      <c r="E43" s="52"/>
      <c r="F43" s="52"/>
      <c r="G43" s="52"/>
      <c r="H43" s="52"/>
      <c r="I43" s="52"/>
      <c r="J43" s="52"/>
      <c r="K43" s="52"/>
      <c r="L43" s="34">
        <f t="shared" si="1"/>
      </c>
      <c r="M43" s="35">
        <f t="shared" si="2"/>
      </c>
      <c r="N43" s="34">
        <f t="shared" si="3"/>
      </c>
      <c r="O43" s="35">
        <f t="shared" si="4"/>
      </c>
      <c r="P43" s="102">
        <f t="shared" si="5"/>
      </c>
      <c r="Q43" s="102"/>
      <c r="R43" s="36"/>
      <c r="S43" s="37"/>
      <c r="T43" s="36"/>
      <c r="U43" s="38"/>
      <c r="V43" s="105"/>
      <c r="W43" s="106"/>
      <c r="X43" s="102">
        <f t="shared" si="6"/>
      </c>
      <c r="Y43" s="102"/>
      <c r="Z43" s="101">
        <f t="shared" si="7"/>
      </c>
      <c r="AA43" s="101"/>
      <c r="AB43" s="101"/>
      <c r="AC43" s="101">
        <f t="shared" si="8"/>
      </c>
      <c r="AD43" s="101"/>
      <c r="AE43" s="101"/>
      <c r="AF43" s="101">
        <f t="shared" si="9"/>
      </c>
      <c r="AG43" s="101"/>
      <c r="AH43" s="101"/>
      <c r="AI43" s="52"/>
      <c r="AJ43" s="52"/>
      <c r="AK43" s="52"/>
      <c r="AL43" s="52"/>
      <c r="AM43" s="52"/>
      <c r="AN43" s="52"/>
      <c r="AO43" s="52"/>
      <c r="AP43" s="52"/>
      <c r="AQ43" s="5">
        <f t="shared" si="10"/>
      </c>
      <c r="AR43" s="6">
        <f>IF(V43="","",SUM($AC$14:AC42))</f>
      </c>
    </row>
    <row r="44" spans="1:44" ht="21.75" customHeight="1" thickBot="1">
      <c r="A44" s="3"/>
      <c r="B44" s="33">
        <f t="shared" si="0"/>
      </c>
      <c r="C44" s="53"/>
      <c r="D44" s="53"/>
      <c r="E44" s="53"/>
      <c r="F44" s="53"/>
      <c r="G44" s="53"/>
      <c r="H44" s="53"/>
      <c r="I44" s="53"/>
      <c r="J44" s="53"/>
      <c r="K44" s="53"/>
      <c r="L44" s="34">
        <f t="shared" si="1"/>
      </c>
      <c r="M44" s="35">
        <f t="shared" si="2"/>
      </c>
      <c r="N44" s="34">
        <f t="shared" si="3"/>
      </c>
      <c r="O44" s="35">
        <f t="shared" si="4"/>
      </c>
      <c r="P44" s="102">
        <f t="shared" si="5"/>
      </c>
      <c r="Q44" s="102"/>
      <c r="R44" s="39"/>
      <c r="S44" s="40"/>
      <c r="T44" s="39"/>
      <c r="U44" s="41"/>
      <c r="V44" s="103"/>
      <c r="W44" s="104"/>
      <c r="X44" s="102">
        <f t="shared" si="6"/>
      </c>
      <c r="Y44" s="102"/>
      <c r="Z44" s="101">
        <f t="shared" si="7"/>
      </c>
      <c r="AA44" s="101"/>
      <c r="AB44" s="101"/>
      <c r="AC44" s="101">
        <f t="shared" si="8"/>
      </c>
      <c r="AD44" s="101"/>
      <c r="AE44" s="101"/>
      <c r="AF44" s="101">
        <f t="shared" si="9"/>
      </c>
      <c r="AG44" s="101"/>
      <c r="AH44" s="101"/>
      <c r="AI44" s="53"/>
      <c r="AJ44" s="53"/>
      <c r="AK44" s="53"/>
      <c r="AL44" s="53"/>
      <c r="AM44" s="53"/>
      <c r="AN44" s="53"/>
      <c r="AO44" s="53"/>
      <c r="AP44" s="53"/>
      <c r="AQ44" s="5">
        <f t="shared" si="10"/>
      </c>
      <c r="AR44" s="6">
        <f>IF(V44="","",SUM($AC$14:AC43))</f>
      </c>
    </row>
    <row r="45" spans="1:42" ht="21.75" customHeight="1" thickTop="1">
      <c r="A45" s="94" t="s">
        <v>33</v>
      </c>
      <c r="B45" s="95"/>
      <c r="C45" s="95"/>
      <c r="D45" s="95"/>
      <c r="E45" s="95"/>
      <c r="F45" s="95"/>
      <c r="G45" s="95"/>
      <c r="H45" s="95"/>
      <c r="I45" s="95"/>
      <c r="J45" s="95"/>
      <c r="K45" s="96"/>
      <c r="L45" s="97"/>
      <c r="M45" s="98"/>
      <c r="N45" s="97"/>
      <c r="O45" s="98"/>
      <c r="P45" s="345">
        <f>IF(V45="","",V45)</f>
      </c>
      <c r="Q45" s="345"/>
      <c r="R45" s="97"/>
      <c r="S45" s="98"/>
      <c r="T45" s="97"/>
      <c r="U45" s="99"/>
      <c r="V45" s="346">
        <f>IF(AE47=AI47,V46,"")</f>
      </c>
      <c r="W45" s="345"/>
      <c r="X45" s="100"/>
      <c r="Y45" s="100"/>
      <c r="Z45" s="91">
        <f>IF(AE47=AI47,Z46,"")</f>
      </c>
      <c r="AA45" s="91"/>
      <c r="AB45" s="91"/>
      <c r="AC45" s="91">
        <f>IF(AE47=AI47,AC46,"")</f>
      </c>
      <c r="AD45" s="91"/>
      <c r="AE45" s="91"/>
      <c r="AF45" s="91">
        <f>IF(AE47=AI47,AF46,"")</f>
      </c>
      <c r="AG45" s="91"/>
      <c r="AH45" s="91"/>
      <c r="AI45" s="50"/>
      <c r="AJ45" s="51"/>
      <c r="AK45" s="51"/>
      <c r="AL45" s="30"/>
      <c r="AM45" s="50"/>
      <c r="AN45" s="51"/>
      <c r="AO45" s="51"/>
      <c r="AP45" s="30"/>
    </row>
    <row r="46" spans="16:34" ht="13.5">
      <c r="P46" s="92">
        <f>IF(V46="","",V46)</f>
        <v>0</v>
      </c>
      <c r="Q46" s="92"/>
      <c r="V46" s="92">
        <f>SUM(V14:W44)</f>
        <v>0</v>
      </c>
      <c r="W46" s="92"/>
      <c r="Z46" s="93">
        <f>SUM(Z14:AB44)</f>
        <v>0</v>
      </c>
      <c r="AA46" s="92"/>
      <c r="AB46" s="92"/>
      <c r="AC46" s="93">
        <f>SUM(AC14:AE44)</f>
        <v>0</v>
      </c>
      <c r="AD46" s="92"/>
      <c r="AE46" s="92"/>
      <c r="AF46" s="88">
        <f>SUM(AF14:AH44)</f>
        <v>0</v>
      </c>
      <c r="AG46" s="89"/>
      <c r="AH46" s="89"/>
    </row>
    <row r="47" spans="31:38" ht="13.5">
      <c r="AE47" s="90">
        <f>COUNT($V$14,$V$58,$V$102,$V$146,$V$190,$V$234,$V$278,$V$322,$V$366,$V$410)</f>
        <v>0</v>
      </c>
      <c r="AF47" s="90"/>
      <c r="AG47" s="61" t="s">
        <v>41</v>
      </c>
      <c r="AH47" s="61"/>
      <c r="AI47" s="90">
        <v>1</v>
      </c>
      <c r="AJ47" s="90"/>
      <c r="AK47" s="61" t="s">
        <v>42</v>
      </c>
      <c r="AL47" s="61"/>
    </row>
    <row r="48" spans="1:42" ht="13.5">
      <c r="A48" s="154" t="str">
        <f>$A$4</f>
        <v>平成</v>
      </c>
      <c r="B48" s="154"/>
      <c r="C48" s="154">
        <f>IF($C$4="","",$C$4)</f>
        <v>19</v>
      </c>
      <c r="D48" s="154"/>
      <c r="E48" s="7" t="str">
        <f>$E$4</f>
        <v>年</v>
      </c>
      <c r="F48" s="155">
        <f>IF($F$4="","",$F$4)</f>
      </c>
      <c r="G48" s="155"/>
      <c r="H48" s="154" t="str">
        <f>$H$4</f>
        <v>月分</v>
      </c>
      <c r="I48" s="154"/>
      <c r="J48" s="8"/>
      <c r="K48" s="65" t="str">
        <f>$K$4</f>
        <v>四條畷市移動支援事業請求明細書兼サービス提供実績記録票</v>
      </c>
      <c r="L48" s="65"/>
      <c r="M48" s="65"/>
      <c r="N48" s="65"/>
      <c r="O48" s="65"/>
      <c r="P48" s="65"/>
      <c r="Q48" s="65"/>
      <c r="R48" s="65"/>
      <c r="S48" s="65"/>
      <c r="T48" s="65"/>
      <c r="U48" s="65"/>
      <c r="V48" s="65"/>
      <c r="W48" s="65"/>
      <c r="X48" s="65"/>
      <c r="Y48" s="65"/>
      <c r="Z48" s="65"/>
      <c r="AA48" s="65"/>
      <c r="AB48" s="65"/>
      <c r="AC48" s="65"/>
      <c r="AD48" s="65"/>
      <c r="AE48" s="65"/>
      <c r="AF48" s="65"/>
      <c r="AG48" s="7"/>
      <c r="AH48" s="7"/>
      <c r="AI48" s="7"/>
      <c r="AJ48" s="7" t="str">
        <f>$AN$4</f>
        <v>個別</v>
      </c>
      <c r="AK48" s="7"/>
      <c r="AL48" s="7"/>
      <c r="AM48" s="7"/>
      <c r="AN48" s="66"/>
      <c r="AO48" s="66"/>
      <c r="AP48" s="7"/>
    </row>
    <row r="49" spans="1:42" ht="13.5" customHeight="1">
      <c r="A49" s="147" t="str">
        <f>$A$5</f>
        <v>受給者証
番号</v>
      </c>
      <c r="B49" s="148"/>
      <c r="C49" s="149"/>
      <c r="D49" s="153">
        <f>IF(D$5="","",D$5)</f>
      </c>
      <c r="E49" s="144">
        <f aca="true" t="shared" si="11" ref="E49:M49">IF(E$5="","",E$5)</f>
      </c>
      <c r="F49" s="144">
        <f t="shared" si="11"/>
      </c>
      <c r="G49" s="144">
        <f t="shared" si="11"/>
      </c>
      <c r="H49" s="144">
        <f t="shared" si="11"/>
      </c>
      <c r="I49" s="144">
        <f t="shared" si="11"/>
      </c>
      <c r="J49" s="144">
        <f t="shared" si="11"/>
      </c>
      <c r="K49" s="144">
        <f t="shared" si="11"/>
      </c>
      <c r="L49" s="144">
        <f t="shared" si="11"/>
      </c>
      <c r="M49" s="145">
        <f t="shared" si="11"/>
      </c>
      <c r="N49" s="146" t="str">
        <f>$N$5</f>
        <v>支給決定障害者等氏名</v>
      </c>
      <c r="O49" s="146"/>
      <c r="P49" s="146"/>
      <c r="Q49" s="146"/>
      <c r="R49" s="68">
        <f>IF($R$5="","",$R$5)</f>
      </c>
      <c r="S49" s="69"/>
      <c r="T49" s="69"/>
      <c r="U49" s="69"/>
      <c r="V49" s="69"/>
      <c r="W49" s="69"/>
      <c r="X49" s="69"/>
      <c r="Y49" s="69"/>
      <c r="Z49" s="70"/>
      <c r="AA49" s="71" t="str">
        <f>$AA$5</f>
        <v>事業者及び
その事業所</v>
      </c>
      <c r="AB49" s="72"/>
      <c r="AC49" s="67" t="str">
        <f>$AC$5</f>
        <v>事業所番号</v>
      </c>
      <c r="AD49" s="67"/>
      <c r="AE49" s="67"/>
      <c r="AF49" s="67"/>
      <c r="AG49" s="67"/>
      <c r="AH49" s="67"/>
      <c r="AI49" s="67"/>
      <c r="AJ49" s="67"/>
      <c r="AK49" s="67"/>
      <c r="AL49" s="67"/>
      <c r="AM49" s="67"/>
      <c r="AN49" s="67"/>
      <c r="AO49" s="67"/>
      <c r="AP49" s="67"/>
    </row>
    <row r="50" spans="1:42" ht="13.5">
      <c r="A50" s="150"/>
      <c r="B50" s="151"/>
      <c r="C50" s="152"/>
      <c r="D50" s="153"/>
      <c r="E50" s="144"/>
      <c r="F50" s="144"/>
      <c r="G50" s="144"/>
      <c r="H50" s="144"/>
      <c r="I50" s="144"/>
      <c r="J50" s="144"/>
      <c r="K50" s="144"/>
      <c r="L50" s="144"/>
      <c r="M50" s="145"/>
      <c r="N50" s="73" t="str">
        <f>$N$6</f>
        <v>(児童氏名)</v>
      </c>
      <c r="O50" s="73"/>
      <c r="P50" s="73"/>
      <c r="Q50" s="73"/>
      <c r="R50" s="11">
        <f>IF($S$6="","","(")</f>
      </c>
      <c r="S50" s="74">
        <f>IF($S$6="","",$S$6)</f>
      </c>
      <c r="T50" s="74"/>
      <c r="U50" s="74"/>
      <c r="V50" s="74"/>
      <c r="W50" s="74"/>
      <c r="X50" s="74"/>
      <c r="Y50" s="74"/>
      <c r="Z50" s="12">
        <f>IF($S$6="","","）")</f>
      </c>
      <c r="AA50" s="72"/>
      <c r="AB50" s="72"/>
      <c r="AC50" s="42">
        <f>IF(AC$6="","",AC$6)</f>
      </c>
      <c r="AD50" s="42">
        <f aca="true" t="shared" si="12" ref="AD50:AP50">IF(AD$6="","",AD$6)</f>
      </c>
      <c r="AE50" s="42">
        <f t="shared" si="12"/>
      </c>
      <c r="AF50" s="42">
        <f t="shared" si="12"/>
      </c>
      <c r="AG50" s="42">
        <f t="shared" si="12"/>
      </c>
      <c r="AH50" s="42">
        <f t="shared" si="12"/>
      </c>
      <c r="AI50" s="42">
        <f t="shared" si="12"/>
      </c>
      <c r="AJ50" s="42">
        <f t="shared" si="12"/>
      </c>
      <c r="AK50" s="42">
        <f t="shared" si="12"/>
      </c>
      <c r="AL50" s="42">
        <f t="shared" si="12"/>
      </c>
      <c r="AM50" s="43">
        <f t="shared" si="12"/>
      </c>
      <c r="AN50" s="43">
        <f t="shared" si="12"/>
      </c>
      <c r="AO50" s="43">
        <f t="shared" si="12"/>
      </c>
      <c r="AP50" s="43">
        <f t="shared" si="12"/>
      </c>
    </row>
    <row r="51" spans="1:42" ht="40.5" customHeight="1">
      <c r="A51" s="135" t="str">
        <f>$A$7</f>
        <v>契約支給量</v>
      </c>
      <c r="B51" s="136"/>
      <c r="C51" s="137"/>
      <c r="D51" s="9" t="str">
        <f>$D$7</f>
        <v>月</v>
      </c>
      <c r="E51" s="138">
        <f>IF($E$7="","",$E$7)</f>
      </c>
      <c r="F51" s="138"/>
      <c r="G51" s="138"/>
      <c r="H51" s="138"/>
      <c r="I51" s="138"/>
      <c r="J51" s="138"/>
      <c r="K51" s="138"/>
      <c r="L51" s="138"/>
      <c r="M51" s="138"/>
      <c r="N51" s="139" t="str">
        <f>$N$7</f>
        <v>時間</v>
      </c>
      <c r="O51" s="140"/>
      <c r="P51" s="141" t="str">
        <f>$P$7</f>
        <v>利用者負担
上限月額</v>
      </c>
      <c r="Q51" s="142"/>
      <c r="R51" s="142"/>
      <c r="S51" s="142"/>
      <c r="T51" s="142"/>
      <c r="U51" s="143"/>
      <c r="V51" s="75">
        <f>IF($V$7="","",$V$7)</f>
      </c>
      <c r="W51" s="76"/>
      <c r="X51" s="76"/>
      <c r="Y51" s="76"/>
      <c r="Z51" s="77"/>
      <c r="AA51" s="72"/>
      <c r="AB51" s="72"/>
      <c r="AC51" s="78">
        <f>IF($AC$7="","",$AC$7)</f>
      </c>
      <c r="AD51" s="78"/>
      <c r="AE51" s="78"/>
      <c r="AF51" s="78"/>
      <c r="AG51" s="78"/>
      <c r="AH51" s="78"/>
      <c r="AI51" s="78"/>
      <c r="AJ51" s="78"/>
      <c r="AK51" s="78"/>
      <c r="AL51" s="78"/>
      <c r="AM51" s="78"/>
      <c r="AN51" s="78"/>
      <c r="AO51" s="78"/>
      <c r="AP51" s="78"/>
    </row>
    <row r="52" spans="1:42" ht="13.5" customHeight="1">
      <c r="A52" s="132" t="str">
        <f>$A$8</f>
        <v>派遣種別および事業費
</v>
      </c>
      <c r="B52" s="133"/>
      <c r="C52" s="134"/>
      <c r="D52" s="62" t="str">
        <f>$D$8</f>
        <v>①個別1：1</v>
      </c>
      <c r="E52" s="62"/>
      <c r="F52" s="62"/>
      <c r="G52" s="62"/>
      <c r="H52" s="62"/>
      <c r="I52" s="62"/>
      <c r="J52" s="62"/>
      <c r="K52" s="62"/>
      <c r="L52" s="62"/>
      <c r="M52" s="62"/>
      <c r="N52" s="62"/>
      <c r="O52" s="62"/>
      <c r="P52" s="62"/>
      <c r="Q52" s="62"/>
      <c r="R52" s="62"/>
      <c r="S52" s="62"/>
      <c r="T52" s="62"/>
      <c r="U52" s="62"/>
      <c r="V52" s="62"/>
      <c r="W52" s="62"/>
      <c r="X52" s="62"/>
      <c r="Y52" s="62"/>
      <c r="Z52" s="62"/>
      <c r="AA52" s="62"/>
      <c r="AB52" s="62"/>
      <c r="AC52" s="63"/>
      <c r="AD52" s="63"/>
      <c r="AE52" s="54"/>
      <c r="AF52" s="55"/>
      <c r="AG52" s="55"/>
      <c r="AH52" s="55"/>
      <c r="AI52" s="55"/>
      <c r="AJ52" s="55"/>
      <c r="AK52" s="55"/>
      <c r="AL52" s="55"/>
      <c r="AM52" s="55"/>
      <c r="AN52" s="55"/>
      <c r="AO52" s="55"/>
      <c r="AP52" s="56"/>
    </row>
    <row r="53" spans="1:42" ht="13.5">
      <c r="A53" s="125" t="str">
        <f>$A$9</f>
        <v>単価(30分1人あたり)</v>
      </c>
      <c r="B53" s="126"/>
      <c r="C53" s="127"/>
      <c r="D53" s="128">
        <f>$D$9</f>
        <v>800</v>
      </c>
      <c r="E53" s="129"/>
      <c r="F53" s="129"/>
      <c r="G53" s="129"/>
      <c r="H53" s="129"/>
      <c r="I53" s="129"/>
      <c r="J53" s="129"/>
      <c r="K53" s="129"/>
      <c r="L53" s="129"/>
      <c r="M53" s="130"/>
      <c r="N53" s="131"/>
      <c r="O53" s="131"/>
      <c r="P53" s="131"/>
      <c r="Q53" s="131"/>
      <c r="R53" s="131"/>
      <c r="S53" s="131"/>
      <c r="T53" s="131"/>
      <c r="U53" s="131"/>
      <c r="V53" s="131"/>
      <c r="W53" s="64"/>
      <c r="X53" s="64"/>
      <c r="Y53" s="64"/>
      <c r="Z53" s="64"/>
      <c r="AA53" s="64"/>
      <c r="AB53" s="64"/>
      <c r="AC53" s="64"/>
      <c r="AD53" s="64"/>
      <c r="AE53" s="57"/>
      <c r="AF53" s="58"/>
      <c r="AG53" s="58"/>
      <c r="AH53" s="58"/>
      <c r="AI53" s="58"/>
      <c r="AJ53" s="58"/>
      <c r="AK53" s="58"/>
      <c r="AL53" s="58"/>
      <c r="AM53" s="58"/>
      <c r="AN53" s="58"/>
      <c r="AO53" s="58"/>
      <c r="AP53" s="59"/>
    </row>
    <row r="54" ht="3" customHeight="1"/>
    <row r="55" spans="1:44" ht="13.5" customHeight="1">
      <c r="A55" s="115" t="str">
        <f>$A$11</f>
        <v>日付</v>
      </c>
      <c r="B55" s="115" t="str">
        <f>$B$11</f>
        <v>曜日</v>
      </c>
      <c r="C55" s="116" t="str">
        <f>$C$11</f>
        <v>行先</v>
      </c>
      <c r="D55" s="117"/>
      <c r="E55" s="117"/>
      <c r="F55" s="117"/>
      <c r="G55" s="117"/>
      <c r="H55" s="117"/>
      <c r="I55" s="117"/>
      <c r="J55" s="117"/>
      <c r="K55" s="118"/>
      <c r="L55" s="61" t="str">
        <f>$L$11</f>
        <v>移動支援計画</v>
      </c>
      <c r="M55" s="61"/>
      <c r="N55" s="61"/>
      <c r="O55" s="61"/>
      <c r="P55" s="61"/>
      <c r="Q55" s="61"/>
      <c r="R55" s="61" t="str">
        <f>$R$11</f>
        <v>サービス提供時間</v>
      </c>
      <c r="S55" s="61"/>
      <c r="T55" s="61"/>
      <c r="U55" s="111"/>
      <c r="V55" s="112" t="str">
        <f>$V$11</f>
        <v>算定
時間数</v>
      </c>
      <c r="W55" s="113"/>
      <c r="X55" s="110" t="str">
        <f>$X$11</f>
        <v>算定
単価</v>
      </c>
      <c r="Y55" s="61"/>
      <c r="Z55" s="61" t="str">
        <f>$Z$11</f>
        <v>事業費(C)</v>
      </c>
      <c r="AA55" s="61"/>
      <c r="AB55" s="61"/>
      <c r="AC55" s="61" t="str">
        <f>$AC$11</f>
        <v>利用者負担額(D)</v>
      </c>
      <c r="AD55" s="61"/>
      <c r="AE55" s="61"/>
      <c r="AF55" s="61" t="str">
        <f>$AF$11</f>
        <v>移動支援事業費(E)</v>
      </c>
      <c r="AG55" s="61"/>
      <c r="AH55" s="61"/>
      <c r="AI55" s="60" t="str">
        <f>$AI$11</f>
        <v>サービス
提供者印</v>
      </c>
      <c r="AJ55" s="60"/>
      <c r="AK55" s="60" t="str">
        <f>$AM$11</f>
        <v>利用者
確認印</v>
      </c>
      <c r="AL55" s="60"/>
      <c r="AM55" s="60"/>
      <c r="AN55" s="60"/>
      <c r="AO55" s="60"/>
      <c r="AP55" s="60"/>
      <c r="AQ55" s="108" t="s">
        <v>37</v>
      </c>
      <c r="AR55" s="109" t="s">
        <v>38</v>
      </c>
    </row>
    <row r="56" spans="1:45" ht="13.5" customHeight="1">
      <c r="A56" s="115"/>
      <c r="B56" s="115"/>
      <c r="C56" s="119"/>
      <c r="D56" s="120"/>
      <c r="E56" s="120"/>
      <c r="F56" s="120"/>
      <c r="G56" s="120"/>
      <c r="H56" s="120"/>
      <c r="I56" s="120"/>
      <c r="J56" s="120"/>
      <c r="K56" s="121"/>
      <c r="L56" s="110" t="str">
        <f>$L$12</f>
        <v>開始
時間</v>
      </c>
      <c r="M56" s="61"/>
      <c r="N56" s="110" t="str">
        <f>$N$12</f>
        <v>終了
時間</v>
      </c>
      <c r="O56" s="61"/>
      <c r="P56" s="61" t="str">
        <f>$P$12</f>
        <v>計画時間数</v>
      </c>
      <c r="Q56" s="61"/>
      <c r="R56" s="110" t="str">
        <f>$R$12</f>
        <v>開始
時間</v>
      </c>
      <c r="S56" s="61"/>
      <c r="T56" s="110" t="str">
        <f>$T$12</f>
        <v>終了
時間</v>
      </c>
      <c r="U56" s="111"/>
      <c r="V56" s="114"/>
      <c r="W56" s="113"/>
      <c r="X56" s="61"/>
      <c r="Y56" s="61"/>
      <c r="Z56" s="61" t="str">
        <f>$Z$12</f>
        <v>A×B×2</v>
      </c>
      <c r="AA56" s="61"/>
      <c r="AB56" s="61"/>
      <c r="AC56" s="61" t="str">
        <f>$AC$12</f>
        <v>C×10%</v>
      </c>
      <c r="AD56" s="61"/>
      <c r="AE56" s="61"/>
      <c r="AF56" s="61" t="str">
        <f>$AF$12</f>
        <v>C-D</v>
      </c>
      <c r="AG56" s="61"/>
      <c r="AH56" s="61"/>
      <c r="AI56" s="60"/>
      <c r="AJ56" s="60"/>
      <c r="AK56" s="60"/>
      <c r="AL56" s="60"/>
      <c r="AM56" s="60"/>
      <c r="AN56" s="60"/>
      <c r="AO56" s="60"/>
      <c r="AP56" s="60"/>
      <c r="AQ56" s="108"/>
      <c r="AR56" s="109"/>
      <c r="AS56" s="4"/>
    </row>
    <row r="57" spans="1:45" ht="13.5">
      <c r="A57" s="115"/>
      <c r="B57" s="115"/>
      <c r="C57" s="122"/>
      <c r="D57" s="123"/>
      <c r="E57" s="123"/>
      <c r="F57" s="123"/>
      <c r="G57" s="123"/>
      <c r="H57" s="123"/>
      <c r="I57" s="123"/>
      <c r="J57" s="123"/>
      <c r="K57" s="124"/>
      <c r="L57" s="61"/>
      <c r="M57" s="61"/>
      <c r="N57" s="61"/>
      <c r="O57" s="61"/>
      <c r="P57" s="61" t="str">
        <f>$P$13</f>
        <v>時間</v>
      </c>
      <c r="Q57" s="61"/>
      <c r="R57" s="61"/>
      <c r="S57" s="61"/>
      <c r="T57" s="61"/>
      <c r="U57" s="111"/>
      <c r="V57" s="107" t="str">
        <f>$V$13</f>
        <v>時間(A)</v>
      </c>
      <c r="W57" s="61"/>
      <c r="X57" s="61" t="str">
        <f>$X$13</f>
        <v>単価(B)</v>
      </c>
      <c r="Y57" s="61"/>
      <c r="Z57" s="61"/>
      <c r="AA57" s="61"/>
      <c r="AB57" s="61"/>
      <c r="AC57" s="61"/>
      <c r="AD57" s="61"/>
      <c r="AE57" s="61"/>
      <c r="AF57" s="61"/>
      <c r="AG57" s="61"/>
      <c r="AH57" s="61"/>
      <c r="AI57" s="60"/>
      <c r="AJ57" s="60"/>
      <c r="AK57" s="60"/>
      <c r="AL57" s="60"/>
      <c r="AM57" s="60"/>
      <c r="AN57" s="60"/>
      <c r="AO57" s="60"/>
      <c r="AP57" s="60"/>
      <c r="AQ57" s="108"/>
      <c r="AR57" s="109"/>
      <c r="AS57" s="4"/>
    </row>
    <row r="58" spans="1:45" ht="19.5" customHeight="1">
      <c r="A58" s="3"/>
      <c r="B58" s="33">
        <f aca="true" t="shared" si="13" ref="B58:B88">IF(A58,CHOOSE(WEEKDAY(name_fday+A58-1,1),"日","月","火","水","木","金","土"),"")</f>
      </c>
      <c r="C58" s="52"/>
      <c r="D58" s="52"/>
      <c r="E58" s="52"/>
      <c r="F58" s="52"/>
      <c r="G58" s="52"/>
      <c r="H58" s="52"/>
      <c r="I58" s="52"/>
      <c r="J58" s="52"/>
      <c r="K58" s="52"/>
      <c r="L58" s="34">
        <f>IF(R58="","",IF(R58=0,0,R58))</f>
      </c>
      <c r="M58" s="35">
        <f>IF(AND(R58="",S58=""),"",IF(S58=0,0,S58))</f>
      </c>
      <c r="N58" s="34">
        <f>IF(T58="","",IF(T58=0,0,T58))</f>
      </c>
      <c r="O58" s="35">
        <f>IF(AND(T58="",U58=""),"",IF(U58=0,0,U58))</f>
      </c>
      <c r="P58" s="102">
        <f>IF(V58="","",V58)</f>
      </c>
      <c r="Q58" s="102"/>
      <c r="R58" s="36"/>
      <c r="S58" s="37"/>
      <c r="T58" s="36"/>
      <c r="U58" s="38"/>
      <c r="V58" s="105"/>
      <c r="W58" s="106"/>
      <c r="X58" s="102">
        <f>IF(V58="","",800)</f>
      </c>
      <c r="Y58" s="102"/>
      <c r="Z58" s="101">
        <f>IF(V58="","",V58*X58*2)</f>
      </c>
      <c r="AA58" s="101"/>
      <c r="AB58" s="101"/>
      <c r="AC58" s="101">
        <f>IF(V58="","",MIN(AQ58+AR58,$Q$2)-AR58)</f>
      </c>
      <c r="AD58" s="101"/>
      <c r="AE58" s="101"/>
      <c r="AF58" s="101">
        <f>IF(V58="","",Z58-AC58)</f>
      </c>
      <c r="AG58" s="101"/>
      <c r="AH58" s="101"/>
      <c r="AI58" s="52"/>
      <c r="AJ58" s="52"/>
      <c r="AK58" s="52"/>
      <c r="AL58" s="52"/>
      <c r="AM58" s="52"/>
      <c r="AN58" s="52"/>
      <c r="AO58" s="52"/>
      <c r="AP58" s="52"/>
      <c r="AQ58" s="5">
        <f>IF(V58="","",Z58*0.1)</f>
      </c>
      <c r="AR58" s="6">
        <f>IF(V58="","",AC46)</f>
      </c>
      <c r="AS58" s="10"/>
    </row>
    <row r="59" spans="1:45" ht="19.5" customHeight="1">
      <c r="A59" s="3"/>
      <c r="B59" s="33">
        <f t="shared" si="13"/>
      </c>
      <c r="C59" s="52"/>
      <c r="D59" s="52"/>
      <c r="E59" s="52"/>
      <c r="F59" s="52"/>
      <c r="G59" s="52"/>
      <c r="H59" s="52"/>
      <c r="I59" s="52"/>
      <c r="J59" s="52"/>
      <c r="K59" s="52"/>
      <c r="L59" s="34">
        <f aca="true" t="shared" si="14" ref="L59:L88">IF(R59="","",IF(R59=0,0,R59))</f>
      </c>
      <c r="M59" s="35">
        <f aca="true" t="shared" si="15" ref="M59:M88">IF(AND(R59="",S59=""),"",IF(S59=0,0,S59))</f>
      </c>
      <c r="N59" s="34">
        <f aca="true" t="shared" si="16" ref="N59:N88">IF(T59="","",IF(T59=0,0,T59))</f>
      </c>
      <c r="O59" s="35">
        <f aca="true" t="shared" si="17" ref="O59:O88">IF(AND(T59="",U59=""),"",IF(U59=0,0,U59))</f>
      </c>
      <c r="P59" s="102">
        <f>IF(V59="","",V59)</f>
      </c>
      <c r="Q59" s="102"/>
      <c r="R59" s="36"/>
      <c r="S59" s="37"/>
      <c r="T59" s="36"/>
      <c r="U59" s="38"/>
      <c r="V59" s="105"/>
      <c r="W59" s="106"/>
      <c r="X59" s="102">
        <f>IF(V59="","",800)</f>
      </c>
      <c r="Y59" s="102"/>
      <c r="Z59" s="101">
        <f>IF(V59="","",V59*X59*2)</f>
      </c>
      <c r="AA59" s="101"/>
      <c r="AB59" s="101"/>
      <c r="AC59" s="101">
        <f>IF(V59="","",MIN(AQ59+AR59,$Q$2)-AR59)</f>
      </c>
      <c r="AD59" s="101"/>
      <c r="AE59" s="101"/>
      <c r="AF59" s="101">
        <f>IF(V59="","",Z59-AC59)</f>
      </c>
      <c r="AG59" s="101"/>
      <c r="AH59" s="101"/>
      <c r="AI59" s="52"/>
      <c r="AJ59" s="52"/>
      <c r="AK59" s="52"/>
      <c r="AL59" s="52"/>
      <c r="AM59" s="52"/>
      <c r="AN59" s="52"/>
      <c r="AO59" s="52"/>
      <c r="AP59" s="52"/>
      <c r="AQ59" s="5">
        <f>IF(V59="","",Z59*0.1)</f>
      </c>
      <c r="AR59" s="6">
        <f>IF(V59="","",SUM($AC$58:AC58)+$AR$58)</f>
      </c>
      <c r="AS59" s="10"/>
    </row>
    <row r="60" spans="1:44" ht="19.5" customHeight="1">
      <c r="A60" s="3"/>
      <c r="B60" s="33">
        <f t="shared" si="13"/>
      </c>
      <c r="C60" s="52"/>
      <c r="D60" s="52"/>
      <c r="E60" s="52"/>
      <c r="F60" s="52"/>
      <c r="G60" s="52"/>
      <c r="H60" s="52"/>
      <c r="I60" s="52"/>
      <c r="J60" s="52"/>
      <c r="K60" s="52"/>
      <c r="L60" s="34">
        <f t="shared" si="14"/>
      </c>
      <c r="M60" s="35">
        <f t="shared" si="15"/>
      </c>
      <c r="N60" s="34">
        <f t="shared" si="16"/>
      </c>
      <c r="O60" s="35">
        <f t="shared" si="17"/>
      </c>
      <c r="P60" s="102">
        <f>IF(V60="","",V60)</f>
      </c>
      <c r="Q60" s="102"/>
      <c r="R60" s="36"/>
      <c r="S60" s="37"/>
      <c r="T60" s="36"/>
      <c r="U60" s="38"/>
      <c r="V60" s="105"/>
      <c r="W60" s="106"/>
      <c r="X60" s="102">
        <f>IF(V60="","",800)</f>
      </c>
      <c r="Y60" s="102"/>
      <c r="Z60" s="101">
        <f>IF(V60="","",V60*X60*2)</f>
      </c>
      <c r="AA60" s="101"/>
      <c r="AB60" s="101"/>
      <c r="AC60" s="101">
        <f>IF(V60="","",MIN(AQ60+AR60,$Q$2)-AR60)</f>
      </c>
      <c r="AD60" s="101"/>
      <c r="AE60" s="101"/>
      <c r="AF60" s="101">
        <f>IF(V60="","",Z60-AC60)</f>
      </c>
      <c r="AG60" s="101"/>
      <c r="AH60" s="101"/>
      <c r="AI60" s="52"/>
      <c r="AJ60" s="52"/>
      <c r="AK60" s="52"/>
      <c r="AL60" s="52"/>
      <c r="AM60" s="52"/>
      <c r="AN60" s="52"/>
      <c r="AO60" s="52"/>
      <c r="AP60" s="52"/>
      <c r="AQ60" s="5">
        <f aca="true" t="shared" si="18" ref="AQ60:AQ88">IF(V60="","",Z60*0.1)</f>
      </c>
      <c r="AR60" s="6">
        <f>IF(V60="","",SUM($AC$58:AC59)+$AR$58)</f>
      </c>
    </row>
    <row r="61" spans="1:44" ht="19.5" customHeight="1">
      <c r="A61" s="3"/>
      <c r="B61" s="33">
        <f t="shared" si="13"/>
      </c>
      <c r="C61" s="52"/>
      <c r="D61" s="52"/>
      <c r="E61" s="52"/>
      <c r="F61" s="52"/>
      <c r="G61" s="52"/>
      <c r="H61" s="52"/>
      <c r="I61" s="52"/>
      <c r="J61" s="52"/>
      <c r="K61" s="52"/>
      <c r="L61" s="34">
        <f t="shared" si="14"/>
      </c>
      <c r="M61" s="35">
        <f t="shared" si="15"/>
      </c>
      <c r="N61" s="34">
        <f t="shared" si="16"/>
      </c>
      <c r="O61" s="35">
        <f t="shared" si="17"/>
      </c>
      <c r="P61" s="102">
        <f aca="true" t="shared" si="19" ref="P61:P88">IF(V61="","",V61)</f>
      </c>
      <c r="Q61" s="102"/>
      <c r="R61" s="36"/>
      <c r="S61" s="37"/>
      <c r="T61" s="36"/>
      <c r="U61" s="38"/>
      <c r="V61" s="105"/>
      <c r="W61" s="106"/>
      <c r="X61" s="102">
        <f aca="true" t="shared" si="20" ref="X61:X88">IF(V61="","",800)</f>
      </c>
      <c r="Y61" s="102"/>
      <c r="Z61" s="101">
        <f aca="true" t="shared" si="21" ref="Z61:Z88">IF(V61="","",V61*X61*2)</f>
      </c>
      <c r="AA61" s="101"/>
      <c r="AB61" s="101"/>
      <c r="AC61" s="101">
        <f aca="true" t="shared" si="22" ref="AC61:AC88">IF(V61="","",MIN(AQ61+AR61,$Q$2)-AR61)</f>
      </c>
      <c r="AD61" s="101"/>
      <c r="AE61" s="101"/>
      <c r="AF61" s="101">
        <f aca="true" t="shared" si="23" ref="AF61:AF88">IF(V61="","",Z61-AC61)</f>
      </c>
      <c r="AG61" s="101"/>
      <c r="AH61" s="101"/>
      <c r="AI61" s="52"/>
      <c r="AJ61" s="52"/>
      <c r="AK61" s="52"/>
      <c r="AL61" s="52"/>
      <c r="AM61" s="52"/>
      <c r="AN61" s="52"/>
      <c r="AO61" s="52"/>
      <c r="AP61" s="52"/>
      <c r="AQ61" s="5">
        <f t="shared" si="18"/>
      </c>
      <c r="AR61" s="6">
        <f>IF(V61="","",SUM($AC$58:AC60)+$AR$58)</f>
      </c>
    </row>
    <row r="62" spans="1:44" ht="19.5" customHeight="1">
      <c r="A62" s="3"/>
      <c r="B62" s="33">
        <f t="shared" si="13"/>
      </c>
      <c r="C62" s="52"/>
      <c r="D62" s="52"/>
      <c r="E62" s="52"/>
      <c r="F62" s="52"/>
      <c r="G62" s="52"/>
      <c r="H62" s="52"/>
      <c r="I62" s="52"/>
      <c r="J62" s="52"/>
      <c r="K62" s="52"/>
      <c r="L62" s="34">
        <f t="shared" si="14"/>
      </c>
      <c r="M62" s="35">
        <f t="shared" si="15"/>
      </c>
      <c r="N62" s="34">
        <f t="shared" si="16"/>
      </c>
      <c r="O62" s="35">
        <f t="shared" si="17"/>
      </c>
      <c r="P62" s="102">
        <f t="shared" si="19"/>
      </c>
      <c r="Q62" s="102"/>
      <c r="R62" s="36"/>
      <c r="S62" s="37"/>
      <c r="T62" s="36"/>
      <c r="U62" s="38"/>
      <c r="V62" s="105"/>
      <c r="W62" s="106"/>
      <c r="X62" s="102">
        <f t="shared" si="20"/>
      </c>
      <c r="Y62" s="102"/>
      <c r="Z62" s="101">
        <f t="shared" si="21"/>
      </c>
      <c r="AA62" s="101"/>
      <c r="AB62" s="101"/>
      <c r="AC62" s="101">
        <f t="shared" si="22"/>
      </c>
      <c r="AD62" s="101"/>
      <c r="AE62" s="101"/>
      <c r="AF62" s="101">
        <f t="shared" si="23"/>
      </c>
      <c r="AG62" s="101"/>
      <c r="AH62" s="101"/>
      <c r="AI62" s="52"/>
      <c r="AJ62" s="52"/>
      <c r="AK62" s="52"/>
      <c r="AL62" s="52"/>
      <c r="AM62" s="52"/>
      <c r="AN62" s="52"/>
      <c r="AO62" s="52"/>
      <c r="AP62" s="52"/>
      <c r="AQ62" s="5">
        <f t="shared" si="18"/>
      </c>
      <c r="AR62" s="6">
        <f>IF(V62="","",SUM($AC$58:AC61)+$AR$58)</f>
      </c>
    </row>
    <row r="63" spans="1:44" ht="19.5" customHeight="1">
      <c r="A63" s="3"/>
      <c r="B63" s="33">
        <f t="shared" si="13"/>
      </c>
      <c r="C63" s="52"/>
      <c r="D63" s="52"/>
      <c r="E63" s="52"/>
      <c r="F63" s="52"/>
      <c r="G63" s="52"/>
      <c r="H63" s="52"/>
      <c r="I63" s="52"/>
      <c r="J63" s="52"/>
      <c r="K63" s="52"/>
      <c r="L63" s="34">
        <f t="shared" si="14"/>
      </c>
      <c r="M63" s="35">
        <f t="shared" si="15"/>
      </c>
      <c r="N63" s="34">
        <f t="shared" si="16"/>
      </c>
      <c r="O63" s="35">
        <f t="shared" si="17"/>
      </c>
      <c r="P63" s="102">
        <f t="shared" si="19"/>
      </c>
      <c r="Q63" s="102"/>
      <c r="R63" s="36"/>
      <c r="S63" s="37"/>
      <c r="T63" s="36"/>
      <c r="U63" s="38"/>
      <c r="V63" s="105"/>
      <c r="W63" s="106"/>
      <c r="X63" s="102">
        <f t="shared" si="20"/>
      </c>
      <c r="Y63" s="102"/>
      <c r="Z63" s="101">
        <f t="shared" si="21"/>
      </c>
      <c r="AA63" s="101"/>
      <c r="AB63" s="101"/>
      <c r="AC63" s="101">
        <f t="shared" si="22"/>
      </c>
      <c r="AD63" s="101"/>
      <c r="AE63" s="101"/>
      <c r="AF63" s="101">
        <f t="shared" si="23"/>
      </c>
      <c r="AG63" s="101"/>
      <c r="AH63" s="101"/>
      <c r="AI63" s="52"/>
      <c r="AJ63" s="52"/>
      <c r="AK63" s="52"/>
      <c r="AL63" s="52"/>
      <c r="AM63" s="52"/>
      <c r="AN63" s="52"/>
      <c r="AO63" s="52"/>
      <c r="AP63" s="52"/>
      <c r="AQ63" s="5">
        <f t="shared" si="18"/>
      </c>
      <c r="AR63" s="6">
        <f>IF(V63="","",SUM($AC$58:AC62)+$AR$58)</f>
      </c>
    </row>
    <row r="64" spans="1:44" ht="19.5" customHeight="1">
      <c r="A64" s="3"/>
      <c r="B64" s="33">
        <f t="shared" si="13"/>
      </c>
      <c r="C64" s="52"/>
      <c r="D64" s="52"/>
      <c r="E64" s="52"/>
      <c r="F64" s="52"/>
      <c r="G64" s="52"/>
      <c r="H64" s="52"/>
      <c r="I64" s="52"/>
      <c r="J64" s="52"/>
      <c r="K64" s="52"/>
      <c r="L64" s="34">
        <f t="shared" si="14"/>
      </c>
      <c r="M64" s="35">
        <f t="shared" si="15"/>
      </c>
      <c r="N64" s="34">
        <f t="shared" si="16"/>
      </c>
      <c r="O64" s="35">
        <f t="shared" si="17"/>
      </c>
      <c r="P64" s="102">
        <f t="shared" si="19"/>
      </c>
      <c r="Q64" s="102"/>
      <c r="R64" s="36"/>
      <c r="S64" s="37"/>
      <c r="T64" s="36"/>
      <c r="U64" s="38"/>
      <c r="V64" s="105"/>
      <c r="W64" s="106"/>
      <c r="X64" s="102">
        <f t="shared" si="20"/>
      </c>
      <c r="Y64" s="102"/>
      <c r="Z64" s="101">
        <f t="shared" si="21"/>
      </c>
      <c r="AA64" s="101"/>
      <c r="AB64" s="101"/>
      <c r="AC64" s="101">
        <f t="shared" si="22"/>
      </c>
      <c r="AD64" s="101"/>
      <c r="AE64" s="101"/>
      <c r="AF64" s="101">
        <f t="shared" si="23"/>
      </c>
      <c r="AG64" s="101"/>
      <c r="AH64" s="101"/>
      <c r="AI64" s="52"/>
      <c r="AJ64" s="52"/>
      <c r="AK64" s="52"/>
      <c r="AL64" s="52"/>
      <c r="AM64" s="52"/>
      <c r="AN64" s="52"/>
      <c r="AO64" s="52"/>
      <c r="AP64" s="52"/>
      <c r="AQ64" s="5">
        <f t="shared" si="18"/>
      </c>
      <c r="AR64" s="6">
        <f>IF(V64="","",SUM($AC$58:AC63)+$AR$58)</f>
      </c>
    </row>
    <row r="65" spans="1:44" ht="19.5" customHeight="1">
      <c r="A65" s="3"/>
      <c r="B65" s="33">
        <f t="shared" si="13"/>
      </c>
      <c r="C65" s="52"/>
      <c r="D65" s="52"/>
      <c r="E65" s="52"/>
      <c r="F65" s="52"/>
      <c r="G65" s="52"/>
      <c r="H65" s="52"/>
      <c r="I65" s="52"/>
      <c r="J65" s="52"/>
      <c r="K65" s="52"/>
      <c r="L65" s="34">
        <f t="shared" si="14"/>
      </c>
      <c r="M65" s="35">
        <f t="shared" si="15"/>
      </c>
      <c r="N65" s="34">
        <f t="shared" si="16"/>
      </c>
      <c r="O65" s="35">
        <f t="shared" si="17"/>
      </c>
      <c r="P65" s="102">
        <f t="shared" si="19"/>
      </c>
      <c r="Q65" s="102"/>
      <c r="R65" s="36"/>
      <c r="S65" s="37"/>
      <c r="T65" s="36"/>
      <c r="U65" s="38"/>
      <c r="V65" s="105"/>
      <c r="W65" s="106"/>
      <c r="X65" s="102">
        <f t="shared" si="20"/>
      </c>
      <c r="Y65" s="102"/>
      <c r="Z65" s="101">
        <f t="shared" si="21"/>
      </c>
      <c r="AA65" s="101"/>
      <c r="AB65" s="101"/>
      <c r="AC65" s="101">
        <f t="shared" si="22"/>
      </c>
      <c r="AD65" s="101"/>
      <c r="AE65" s="101"/>
      <c r="AF65" s="101">
        <f t="shared" si="23"/>
      </c>
      <c r="AG65" s="101"/>
      <c r="AH65" s="101"/>
      <c r="AI65" s="52"/>
      <c r="AJ65" s="52"/>
      <c r="AK65" s="52"/>
      <c r="AL65" s="52"/>
      <c r="AM65" s="52"/>
      <c r="AN65" s="52"/>
      <c r="AO65" s="52"/>
      <c r="AP65" s="52"/>
      <c r="AQ65" s="5">
        <f t="shared" si="18"/>
      </c>
      <c r="AR65" s="6">
        <f>IF(V65="","",SUM($AC$58:AC64)+$AR$58)</f>
      </c>
    </row>
    <row r="66" spans="1:44" ht="19.5" customHeight="1">
      <c r="A66" s="3"/>
      <c r="B66" s="33">
        <f t="shared" si="13"/>
      </c>
      <c r="C66" s="52"/>
      <c r="D66" s="52"/>
      <c r="E66" s="52"/>
      <c r="F66" s="52"/>
      <c r="G66" s="52"/>
      <c r="H66" s="52"/>
      <c r="I66" s="52"/>
      <c r="J66" s="52"/>
      <c r="K66" s="52"/>
      <c r="L66" s="34">
        <f t="shared" si="14"/>
      </c>
      <c r="M66" s="35">
        <f t="shared" si="15"/>
      </c>
      <c r="N66" s="34">
        <f t="shared" si="16"/>
      </c>
      <c r="O66" s="35">
        <f t="shared" si="17"/>
      </c>
      <c r="P66" s="102">
        <f t="shared" si="19"/>
      </c>
      <c r="Q66" s="102"/>
      <c r="R66" s="36"/>
      <c r="S66" s="37"/>
      <c r="T66" s="36"/>
      <c r="U66" s="38"/>
      <c r="V66" s="105"/>
      <c r="W66" s="106"/>
      <c r="X66" s="102">
        <f t="shared" si="20"/>
      </c>
      <c r="Y66" s="102"/>
      <c r="Z66" s="101">
        <f t="shared" si="21"/>
      </c>
      <c r="AA66" s="101"/>
      <c r="AB66" s="101"/>
      <c r="AC66" s="101">
        <f t="shared" si="22"/>
      </c>
      <c r="AD66" s="101"/>
      <c r="AE66" s="101"/>
      <c r="AF66" s="101">
        <f t="shared" si="23"/>
      </c>
      <c r="AG66" s="101"/>
      <c r="AH66" s="101"/>
      <c r="AI66" s="52"/>
      <c r="AJ66" s="52"/>
      <c r="AK66" s="52"/>
      <c r="AL66" s="52"/>
      <c r="AM66" s="52"/>
      <c r="AN66" s="52"/>
      <c r="AO66" s="52"/>
      <c r="AP66" s="52"/>
      <c r="AQ66" s="5">
        <f t="shared" si="18"/>
      </c>
      <c r="AR66" s="6">
        <f>IF(V66="","",SUM($AC$58:AC65)+$AR$58)</f>
      </c>
    </row>
    <row r="67" spans="1:44" ht="19.5" customHeight="1">
      <c r="A67" s="3"/>
      <c r="B67" s="33">
        <f t="shared" si="13"/>
      </c>
      <c r="C67" s="52"/>
      <c r="D67" s="52"/>
      <c r="E67" s="52"/>
      <c r="F67" s="52"/>
      <c r="G67" s="52"/>
      <c r="H67" s="52"/>
      <c r="I67" s="52"/>
      <c r="J67" s="52"/>
      <c r="K67" s="52"/>
      <c r="L67" s="34">
        <f t="shared" si="14"/>
      </c>
      <c r="M67" s="35">
        <f t="shared" si="15"/>
      </c>
      <c r="N67" s="34">
        <f t="shared" si="16"/>
      </c>
      <c r="O67" s="35">
        <f t="shared" si="17"/>
      </c>
      <c r="P67" s="102">
        <f t="shared" si="19"/>
      </c>
      <c r="Q67" s="102"/>
      <c r="R67" s="36"/>
      <c r="S67" s="37"/>
      <c r="T67" s="36"/>
      <c r="U67" s="38"/>
      <c r="V67" s="105"/>
      <c r="W67" s="106"/>
      <c r="X67" s="102">
        <f t="shared" si="20"/>
      </c>
      <c r="Y67" s="102"/>
      <c r="Z67" s="101">
        <f t="shared" si="21"/>
      </c>
      <c r="AA67" s="101"/>
      <c r="AB67" s="101"/>
      <c r="AC67" s="101">
        <f t="shared" si="22"/>
      </c>
      <c r="AD67" s="101"/>
      <c r="AE67" s="101"/>
      <c r="AF67" s="101">
        <f t="shared" si="23"/>
      </c>
      <c r="AG67" s="101"/>
      <c r="AH67" s="101"/>
      <c r="AI67" s="52"/>
      <c r="AJ67" s="52"/>
      <c r="AK67" s="52"/>
      <c r="AL67" s="52"/>
      <c r="AM67" s="52"/>
      <c r="AN67" s="52"/>
      <c r="AO67" s="52"/>
      <c r="AP67" s="52"/>
      <c r="AQ67" s="5">
        <f t="shared" si="18"/>
      </c>
      <c r="AR67" s="6">
        <f>IF(V67="","",SUM($AC$58:AC66)+$AR$58)</f>
      </c>
    </row>
    <row r="68" spans="1:44" ht="19.5" customHeight="1">
      <c r="A68" s="3"/>
      <c r="B68" s="33">
        <f t="shared" si="13"/>
      </c>
      <c r="C68" s="52"/>
      <c r="D68" s="52"/>
      <c r="E68" s="52"/>
      <c r="F68" s="52"/>
      <c r="G68" s="52"/>
      <c r="H68" s="52"/>
      <c r="I68" s="52"/>
      <c r="J68" s="52"/>
      <c r="K68" s="52"/>
      <c r="L68" s="34">
        <f t="shared" si="14"/>
      </c>
      <c r="M68" s="35">
        <f t="shared" si="15"/>
      </c>
      <c r="N68" s="34">
        <f t="shared" si="16"/>
      </c>
      <c r="O68" s="35">
        <f t="shared" si="17"/>
      </c>
      <c r="P68" s="102">
        <f t="shared" si="19"/>
      </c>
      <c r="Q68" s="102"/>
      <c r="R68" s="36"/>
      <c r="S68" s="37"/>
      <c r="T68" s="36"/>
      <c r="U68" s="38"/>
      <c r="V68" s="105"/>
      <c r="W68" s="106"/>
      <c r="X68" s="102">
        <f t="shared" si="20"/>
      </c>
      <c r="Y68" s="102"/>
      <c r="Z68" s="101">
        <f t="shared" si="21"/>
      </c>
      <c r="AA68" s="101"/>
      <c r="AB68" s="101"/>
      <c r="AC68" s="101">
        <f t="shared" si="22"/>
      </c>
      <c r="AD68" s="101"/>
      <c r="AE68" s="101"/>
      <c r="AF68" s="101">
        <f t="shared" si="23"/>
      </c>
      <c r="AG68" s="101"/>
      <c r="AH68" s="101"/>
      <c r="AI68" s="52"/>
      <c r="AJ68" s="52"/>
      <c r="AK68" s="52"/>
      <c r="AL68" s="52"/>
      <c r="AM68" s="52"/>
      <c r="AN68" s="52"/>
      <c r="AO68" s="52"/>
      <c r="AP68" s="52"/>
      <c r="AQ68" s="5">
        <f t="shared" si="18"/>
      </c>
      <c r="AR68" s="6">
        <f>IF(V68="","",SUM($AC$58:AC67)+$AR$58)</f>
      </c>
    </row>
    <row r="69" spans="1:44" ht="19.5" customHeight="1">
      <c r="A69" s="3"/>
      <c r="B69" s="33">
        <f t="shared" si="13"/>
      </c>
      <c r="C69" s="52"/>
      <c r="D69" s="52"/>
      <c r="E69" s="52"/>
      <c r="F69" s="52"/>
      <c r="G69" s="52"/>
      <c r="H69" s="52"/>
      <c r="I69" s="52"/>
      <c r="J69" s="52"/>
      <c r="K69" s="52"/>
      <c r="L69" s="34">
        <f t="shared" si="14"/>
      </c>
      <c r="M69" s="35">
        <f t="shared" si="15"/>
      </c>
      <c r="N69" s="34">
        <f t="shared" si="16"/>
      </c>
      <c r="O69" s="35">
        <f t="shared" si="17"/>
      </c>
      <c r="P69" s="102">
        <f t="shared" si="19"/>
      </c>
      <c r="Q69" s="102"/>
      <c r="R69" s="36"/>
      <c r="S69" s="37"/>
      <c r="T69" s="36"/>
      <c r="U69" s="38"/>
      <c r="V69" s="105"/>
      <c r="W69" s="106"/>
      <c r="X69" s="102">
        <f t="shared" si="20"/>
      </c>
      <c r="Y69" s="102"/>
      <c r="Z69" s="101">
        <f t="shared" si="21"/>
      </c>
      <c r="AA69" s="101"/>
      <c r="AB69" s="101"/>
      <c r="AC69" s="101">
        <f t="shared" si="22"/>
      </c>
      <c r="AD69" s="101"/>
      <c r="AE69" s="101"/>
      <c r="AF69" s="101">
        <f t="shared" si="23"/>
      </c>
      <c r="AG69" s="101"/>
      <c r="AH69" s="101"/>
      <c r="AI69" s="52"/>
      <c r="AJ69" s="52"/>
      <c r="AK69" s="52"/>
      <c r="AL69" s="52"/>
      <c r="AM69" s="52"/>
      <c r="AN69" s="52"/>
      <c r="AO69" s="52"/>
      <c r="AP69" s="52"/>
      <c r="AQ69" s="5">
        <f t="shared" si="18"/>
      </c>
      <c r="AR69" s="6">
        <f>IF(V69="","",SUM($AC$58:AC68)+$AR$58)</f>
      </c>
    </row>
    <row r="70" spans="1:44" ht="19.5" customHeight="1">
      <c r="A70" s="3"/>
      <c r="B70" s="33">
        <f t="shared" si="13"/>
      </c>
      <c r="C70" s="52"/>
      <c r="D70" s="52"/>
      <c r="E70" s="52"/>
      <c r="F70" s="52"/>
      <c r="G70" s="52"/>
      <c r="H70" s="52"/>
      <c r="I70" s="52"/>
      <c r="J70" s="52"/>
      <c r="K70" s="52"/>
      <c r="L70" s="34">
        <f t="shared" si="14"/>
      </c>
      <c r="M70" s="35">
        <f t="shared" si="15"/>
      </c>
      <c r="N70" s="34">
        <f t="shared" si="16"/>
      </c>
      <c r="O70" s="35">
        <f t="shared" si="17"/>
      </c>
      <c r="P70" s="102">
        <f t="shared" si="19"/>
      </c>
      <c r="Q70" s="102"/>
      <c r="R70" s="36"/>
      <c r="S70" s="37"/>
      <c r="T70" s="36"/>
      <c r="U70" s="38"/>
      <c r="V70" s="105"/>
      <c r="W70" s="106"/>
      <c r="X70" s="102">
        <f t="shared" si="20"/>
      </c>
      <c r="Y70" s="102"/>
      <c r="Z70" s="101">
        <f t="shared" si="21"/>
      </c>
      <c r="AA70" s="101"/>
      <c r="AB70" s="101"/>
      <c r="AC70" s="101">
        <f t="shared" si="22"/>
      </c>
      <c r="AD70" s="101"/>
      <c r="AE70" s="101"/>
      <c r="AF70" s="101">
        <f t="shared" si="23"/>
      </c>
      <c r="AG70" s="101"/>
      <c r="AH70" s="101"/>
      <c r="AI70" s="52"/>
      <c r="AJ70" s="52"/>
      <c r="AK70" s="52"/>
      <c r="AL70" s="52"/>
      <c r="AM70" s="52"/>
      <c r="AN70" s="52"/>
      <c r="AO70" s="52"/>
      <c r="AP70" s="52"/>
      <c r="AQ70" s="5">
        <f t="shared" si="18"/>
      </c>
      <c r="AR70" s="6">
        <f>IF(V70="","",SUM($AC$58:AC69)+$AR$58)</f>
      </c>
    </row>
    <row r="71" spans="1:44" ht="19.5" customHeight="1">
      <c r="A71" s="3"/>
      <c r="B71" s="33">
        <f t="shared" si="13"/>
      </c>
      <c r="C71" s="52"/>
      <c r="D71" s="52"/>
      <c r="E71" s="52"/>
      <c r="F71" s="52"/>
      <c r="G71" s="52"/>
      <c r="H71" s="52"/>
      <c r="I71" s="52"/>
      <c r="J71" s="52"/>
      <c r="K71" s="52"/>
      <c r="L71" s="34">
        <f t="shared" si="14"/>
      </c>
      <c r="M71" s="35">
        <f t="shared" si="15"/>
      </c>
      <c r="N71" s="34">
        <f t="shared" si="16"/>
      </c>
      <c r="O71" s="35">
        <f t="shared" si="17"/>
      </c>
      <c r="P71" s="102">
        <f t="shared" si="19"/>
      </c>
      <c r="Q71" s="102"/>
      <c r="R71" s="36"/>
      <c r="S71" s="37"/>
      <c r="T71" s="36"/>
      <c r="U71" s="38"/>
      <c r="V71" s="105"/>
      <c r="W71" s="106"/>
      <c r="X71" s="102">
        <f t="shared" si="20"/>
      </c>
      <c r="Y71" s="102"/>
      <c r="Z71" s="101">
        <f t="shared" si="21"/>
      </c>
      <c r="AA71" s="101"/>
      <c r="AB71" s="101"/>
      <c r="AC71" s="101">
        <f t="shared" si="22"/>
      </c>
      <c r="AD71" s="101"/>
      <c r="AE71" s="101"/>
      <c r="AF71" s="101">
        <f t="shared" si="23"/>
      </c>
      <c r="AG71" s="101"/>
      <c r="AH71" s="101"/>
      <c r="AI71" s="52"/>
      <c r="AJ71" s="52"/>
      <c r="AK71" s="52"/>
      <c r="AL71" s="52"/>
      <c r="AM71" s="52"/>
      <c r="AN71" s="52"/>
      <c r="AO71" s="52"/>
      <c r="AP71" s="52"/>
      <c r="AQ71" s="5">
        <f t="shared" si="18"/>
      </c>
      <c r="AR71" s="6">
        <f>IF(V71="","",SUM($AC$58:AC70)+$AR$58)</f>
      </c>
    </row>
    <row r="72" spans="1:44" ht="19.5" customHeight="1">
      <c r="A72" s="3"/>
      <c r="B72" s="33">
        <f t="shared" si="13"/>
      </c>
      <c r="C72" s="52"/>
      <c r="D72" s="52"/>
      <c r="E72" s="52"/>
      <c r="F72" s="52"/>
      <c r="G72" s="52"/>
      <c r="H72" s="52"/>
      <c r="I72" s="52"/>
      <c r="J72" s="52"/>
      <c r="K72" s="52"/>
      <c r="L72" s="34">
        <f t="shared" si="14"/>
      </c>
      <c r="M72" s="35">
        <f t="shared" si="15"/>
      </c>
      <c r="N72" s="34">
        <f t="shared" si="16"/>
      </c>
      <c r="O72" s="35">
        <f t="shared" si="17"/>
      </c>
      <c r="P72" s="102">
        <f t="shared" si="19"/>
      </c>
      <c r="Q72" s="102"/>
      <c r="R72" s="36"/>
      <c r="S72" s="37"/>
      <c r="T72" s="36"/>
      <c r="U72" s="38"/>
      <c r="V72" s="105"/>
      <c r="W72" s="106"/>
      <c r="X72" s="102">
        <f t="shared" si="20"/>
      </c>
      <c r="Y72" s="102"/>
      <c r="Z72" s="101">
        <f t="shared" si="21"/>
      </c>
      <c r="AA72" s="101"/>
      <c r="AB72" s="101"/>
      <c r="AC72" s="101">
        <f t="shared" si="22"/>
      </c>
      <c r="AD72" s="101"/>
      <c r="AE72" s="101"/>
      <c r="AF72" s="101">
        <f t="shared" si="23"/>
      </c>
      <c r="AG72" s="101"/>
      <c r="AH72" s="101"/>
      <c r="AI72" s="52"/>
      <c r="AJ72" s="52"/>
      <c r="AK72" s="52"/>
      <c r="AL72" s="52"/>
      <c r="AM72" s="52"/>
      <c r="AN72" s="52"/>
      <c r="AO72" s="52"/>
      <c r="AP72" s="52"/>
      <c r="AQ72" s="5">
        <f t="shared" si="18"/>
      </c>
      <c r="AR72" s="6">
        <f>IF(V72="","",SUM($AC$58:AC71)+$AR$58)</f>
      </c>
    </row>
    <row r="73" spans="1:44" ht="19.5" customHeight="1">
      <c r="A73" s="3"/>
      <c r="B73" s="33">
        <f t="shared" si="13"/>
      </c>
      <c r="C73" s="52"/>
      <c r="D73" s="52"/>
      <c r="E73" s="52"/>
      <c r="F73" s="52"/>
      <c r="G73" s="52"/>
      <c r="H73" s="52"/>
      <c r="I73" s="52"/>
      <c r="J73" s="52"/>
      <c r="K73" s="52"/>
      <c r="L73" s="34">
        <f t="shared" si="14"/>
      </c>
      <c r="M73" s="35">
        <f t="shared" si="15"/>
      </c>
      <c r="N73" s="34">
        <f t="shared" si="16"/>
      </c>
      <c r="O73" s="35">
        <f t="shared" si="17"/>
      </c>
      <c r="P73" s="102">
        <f t="shared" si="19"/>
      </c>
      <c r="Q73" s="102"/>
      <c r="R73" s="36"/>
      <c r="S73" s="37"/>
      <c r="T73" s="36"/>
      <c r="U73" s="38"/>
      <c r="V73" s="105"/>
      <c r="W73" s="106"/>
      <c r="X73" s="102">
        <f t="shared" si="20"/>
      </c>
      <c r="Y73" s="102"/>
      <c r="Z73" s="101">
        <f t="shared" si="21"/>
      </c>
      <c r="AA73" s="101"/>
      <c r="AB73" s="101"/>
      <c r="AC73" s="101">
        <f t="shared" si="22"/>
      </c>
      <c r="AD73" s="101"/>
      <c r="AE73" s="101"/>
      <c r="AF73" s="101">
        <f t="shared" si="23"/>
      </c>
      <c r="AG73" s="101"/>
      <c r="AH73" s="101"/>
      <c r="AI73" s="52"/>
      <c r="AJ73" s="52"/>
      <c r="AK73" s="52"/>
      <c r="AL73" s="52"/>
      <c r="AM73" s="52"/>
      <c r="AN73" s="52"/>
      <c r="AO73" s="52"/>
      <c r="AP73" s="52"/>
      <c r="AQ73" s="5">
        <f t="shared" si="18"/>
      </c>
      <c r="AR73" s="6">
        <f>IF(V73="","",SUM($AC$58:AC72)+$AR$58)</f>
      </c>
    </row>
    <row r="74" spans="1:44" ht="19.5" customHeight="1">
      <c r="A74" s="3"/>
      <c r="B74" s="33">
        <f t="shared" si="13"/>
      </c>
      <c r="C74" s="52"/>
      <c r="D74" s="52"/>
      <c r="E74" s="52"/>
      <c r="F74" s="52"/>
      <c r="G74" s="52"/>
      <c r="H74" s="52"/>
      <c r="I74" s="52"/>
      <c r="J74" s="52"/>
      <c r="K74" s="52"/>
      <c r="L74" s="34">
        <f t="shared" si="14"/>
      </c>
      <c r="M74" s="35">
        <f t="shared" si="15"/>
      </c>
      <c r="N74" s="34">
        <f t="shared" si="16"/>
      </c>
      <c r="O74" s="35">
        <f t="shared" si="17"/>
      </c>
      <c r="P74" s="102">
        <f t="shared" si="19"/>
      </c>
      <c r="Q74" s="102"/>
      <c r="R74" s="36"/>
      <c r="S74" s="37"/>
      <c r="T74" s="36"/>
      <c r="U74" s="38"/>
      <c r="V74" s="105"/>
      <c r="W74" s="106"/>
      <c r="X74" s="102">
        <f t="shared" si="20"/>
      </c>
      <c r="Y74" s="102"/>
      <c r="Z74" s="101">
        <f t="shared" si="21"/>
      </c>
      <c r="AA74" s="101"/>
      <c r="AB74" s="101"/>
      <c r="AC74" s="101">
        <f t="shared" si="22"/>
      </c>
      <c r="AD74" s="101"/>
      <c r="AE74" s="101"/>
      <c r="AF74" s="101">
        <f t="shared" si="23"/>
      </c>
      <c r="AG74" s="101"/>
      <c r="AH74" s="101"/>
      <c r="AI74" s="52"/>
      <c r="AJ74" s="52"/>
      <c r="AK74" s="52"/>
      <c r="AL74" s="52"/>
      <c r="AM74" s="52"/>
      <c r="AN74" s="52"/>
      <c r="AO74" s="52"/>
      <c r="AP74" s="52"/>
      <c r="AQ74" s="5">
        <f t="shared" si="18"/>
      </c>
      <c r="AR74" s="6">
        <f>IF(V74="","",SUM($AC$58:AC73)+$AR$58)</f>
      </c>
    </row>
    <row r="75" spans="1:44" ht="19.5" customHeight="1">
      <c r="A75" s="3"/>
      <c r="B75" s="33">
        <f t="shared" si="13"/>
      </c>
      <c r="C75" s="52"/>
      <c r="D75" s="52"/>
      <c r="E75" s="52"/>
      <c r="F75" s="52"/>
      <c r="G75" s="52"/>
      <c r="H75" s="52"/>
      <c r="I75" s="52"/>
      <c r="J75" s="52"/>
      <c r="K75" s="52"/>
      <c r="L75" s="34">
        <f t="shared" si="14"/>
      </c>
      <c r="M75" s="35">
        <f t="shared" si="15"/>
      </c>
      <c r="N75" s="34">
        <f t="shared" si="16"/>
      </c>
      <c r="O75" s="35">
        <f t="shared" si="17"/>
      </c>
      <c r="P75" s="102">
        <f t="shared" si="19"/>
      </c>
      <c r="Q75" s="102"/>
      <c r="R75" s="36"/>
      <c r="S75" s="37"/>
      <c r="T75" s="36"/>
      <c r="U75" s="38"/>
      <c r="V75" s="105"/>
      <c r="W75" s="106"/>
      <c r="X75" s="102">
        <f t="shared" si="20"/>
      </c>
      <c r="Y75" s="102"/>
      <c r="Z75" s="101">
        <f t="shared" si="21"/>
      </c>
      <c r="AA75" s="101"/>
      <c r="AB75" s="101"/>
      <c r="AC75" s="101">
        <f t="shared" si="22"/>
      </c>
      <c r="AD75" s="101"/>
      <c r="AE75" s="101"/>
      <c r="AF75" s="101">
        <f t="shared" si="23"/>
      </c>
      <c r="AG75" s="101"/>
      <c r="AH75" s="101"/>
      <c r="AI75" s="52"/>
      <c r="AJ75" s="52"/>
      <c r="AK75" s="52"/>
      <c r="AL75" s="52"/>
      <c r="AM75" s="52"/>
      <c r="AN75" s="52"/>
      <c r="AO75" s="52"/>
      <c r="AP75" s="52"/>
      <c r="AQ75" s="5">
        <f t="shared" si="18"/>
      </c>
      <c r="AR75" s="6">
        <f>IF(V75="","",SUM($AC$58:AC74)+$AR$58)</f>
      </c>
    </row>
    <row r="76" spans="1:44" ht="19.5" customHeight="1">
      <c r="A76" s="3"/>
      <c r="B76" s="33">
        <f t="shared" si="13"/>
      </c>
      <c r="C76" s="52"/>
      <c r="D76" s="52"/>
      <c r="E76" s="52"/>
      <c r="F76" s="52"/>
      <c r="G76" s="52"/>
      <c r="H76" s="52"/>
      <c r="I76" s="52"/>
      <c r="J76" s="52"/>
      <c r="K76" s="52"/>
      <c r="L76" s="34">
        <f t="shared" si="14"/>
      </c>
      <c r="M76" s="35">
        <f t="shared" si="15"/>
      </c>
      <c r="N76" s="34">
        <f t="shared" si="16"/>
      </c>
      <c r="O76" s="35">
        <f t="shared" si="17"/>
      </c>
      <c r="P76" s="102">
        <f t="shared" si="19"/>
      </c>
      <c r="Q76" s="102"/>
      <c r="R76" s="36"/>
      <c r="S76" s="37"/>
      <c r="T76" s="36"/>
      <c r="U76" s="38"/>
      <c r="V76" s="105"/>
      <c r="W76" s="106"/>
      <c r="X76" s="102">
        <f t="shared" si="20"/>
      </c>
      <c r="Y76" s="102"/>
      <c r="Z76" s="101">
        <f t="shared" si="21"/>
      </c>
      <c r="AA76" s="101"/>
      <c r="AB76" s="101"/>
      <c r="AC76" s="101">
        <f t="shared" si="22"/>
      </c>
      <c r="AD76" s="101"/>
      <c r="AE76" s="101"/>
      <c r="AF76" s="101">
        <f t="shared" si="23"/>
      </c>
      <c r="AG76" s="101"/>
      <c r="AH76" s="101"/>
      <c r="AI76" s="52"/>
      <c r="AJ76" s="52"/>
      <c r="AK76" s="52"/>
      <c r="AL76" s="52"/>
      <c r="AM76" s="52"/>
      <c r="AN76" s="52"/>
      <c r="AO76" s="52"/>
      <c r="AP76" s="52"/>
      <c r="AQ76" s="5">
        <f t="shared" si="18"/>
      </c>
      <c r="AR76" s="6">
        <f>IF(V76="","",SUM($AC$58:AC75)+$AR$58)</f>
      </c>
    </row>
    <row r="77" spans="1:44" ht="19.5" customHeight="1">
      <c r="A77" s="3"/>
      <c r="B77" s="33">
        <f t="shared" si="13"/>
      </c>
      <c r="C77" s="52"/>
      <c r="D77" s="52"/>
      <c r="E77" s="52"/>
      <c r="F77" s="52"/>
      <c r="G77" s="52"/>
      <c r="H77" s="52"/>
      <c r="I77" s="52"/>
      <c r="J77" s="52"/>
      <c r="K77" s="52"/>
      <c r="L77" s="34">
        <f t="shared" si="14"/>
      </c>
      <c r="M77" s="35">
        <f t="shared" si="15"/>
      </c>
      <c r="N77" s="34">
        <f t="shared" si="16"/>
      </c>
      <c r="O77" s="35">
        <f t="shared" si="17"/>
      </c>
      <c r="P77" s="102">
        <f t="shared" si="19"/>
      </c>
      <c r="Q77" s="102"/>
      <c r="R77" s="36"/>
      <c r="S77" s="37"/>
      <c r="T77" s="36"/>
      <c r="U77" s="38"/>
      <c r="V77" s="105"/>
      <c r="W77" s="106"/>
      <c r="X77" s="102">
        <f t="shared" si="20"/>
      </c>
      <c r="Y77" s="102"/>
      <c r="Z77" s="101">
        <f t="shared" si="21"/>
      </c>
      <c r="AA77" s="101"/>
      <c r="AB77" s="101"/>
      <c r="AC77" s="101">
        <f t="shared" si="22"/>
      </c>
      <c r="AD77" s="101"/>
      <c r="AE77" s="101"/>
      <c r="AF77" s="101">
        <f t="shared" si="23"/>
      </c>
      <c r="AG77" s="101"/>
      <c r="AH77" s="101"/>
      <c r="AI77" s="52"/>
      <c r="AJ77" s="52"/>
      <c r="AK77" s="52"/>
      <c r="AL77" s="52"/>
      <c r="AM77" s="52"/>
      <c r="AN77" s="52"/>
      <c r="AO77" s="52"/>
      <c r="AP77" s="52"/>
      <c r="AQ77" s="5">
        <f t="shared" si="18"/>
      </c>
      <c r="AR77" s="6">
        <f>IF(V77="","",SUM($AC$58:AC76)+$AR$58)</f>
      </c>
    </row>
    <row r="78" spans="1:44" ht="19.5" customHeight="1">
      <c r="A78" s="3"/>
      <c r="B78" s="33">
        <f t="shared" si="13"/>
      </c>
      <c r="C78" s="52"/>
      <c r="D78" s="52"/>
      <c r="E78" s="52"/>
      <c r="F78" s="52"/>
      <c r="G78" s="52"/>
      <c r="H78" s="52"/>
      <c r="I78" s="52"/>
      <c r="J78" s="52"/>
      <c r="K78" s="52"/>
      <c r="L78" s="34">
        <f t="shared" si="14"/>
      </c>
      <c r="M78" s="35">
        <f t="shared" si="15"/>
      </c>
      <c r="N78" s="34">
        <f t="shared" si="16"/>
      </c>
      <c r="O78" s="35">
        <f t="shared" si="17"/>
      </c>
      <c r="P78" s="102">
        <f t="shared" si="19"/>
      </c>
      <c r="Q78" s="102"/>
      <c r="R78" s="36"/>
      <c r="S78" s="37"/>
      <c r="T78" s="36"/>
      <c r="U78" s="38"/>
      <c r="V78" s="105"/>
      <c r="W78" s="106"/>
      <c r="X78" s="102">
        <f t="shared" si="20"/>
      </c>
      <c r="Y78" s="102"/>
      <c r="Z78" s="101">
        <f t="shared" si="21"/>
      </c>
      <c r="AA78" s="101"/>
      <c r="AB78" s="101"/>
      <c r="AC78" s="101">
        <f t="shared" si="22"/>
      </c>
      <c r="AD78" s="101"/>
      <c r="AE78" s="101"/>
      <c r="AF78" s="101">
        <f t="shared" si="23"/>
      </c>
      <c r="AG78" s="101"/>
      <c r="AH78" s="101"/>
      <c r="AI78" s="52"/>
      <c r="AJ78" s="52"/>
      <c r="AK78" s="52"/>
      <c r="AL78" s="52"/>
      <c r="AM78" s="52"/>
      <c r="AN78" s="52"/>
      <c r="AO78" s="52"/>
      <c r="AP78" s="52"/>
      <c r="AQ78" s="5">
        <f t="shared" si="18"/>
      </c>
      <c r="AR78" s="6">
        <f>IF(V78="","",SUM($AC$58:AC77)+$AR$58)</f>
      </c>
    </row>
    <row r="79" spans="1:44" ht="19.5" customHeight="1">
      <c r="A79" s="3"/>
      <c r="B79" s="33">
        <f t="shared" si="13"/>
      </c>
      <c r="C79" s="52"/>
      <c r="D79" s="52"/>
      <c r="E79" s="52"/>
      <c r="F79" s="52"/>
      <c r="G79" s="52"/>
      <c r="H79" s="52"/>
      <c r="I79" s="52"/>
      <c r="J79" s="52"/>
      <c r="K79" s="52"/>
      <c r="L79" s="34">
        <f t="shared" si="14"/>
      </c>
      <c r="M79" s="35">
        <f t="shared" si="15"/>
      </c>
      <c r="N79" s="34">
        <f t="shared" si="16"/>
      </c>
      <c r="O79" s="35">
        <f t="shared" si="17"/>
      </c>
      <c r="P79" s="102">
        <f t="shared" si="19"/>
      </c>
      <c r="Q79" s="102"/>
      <c r="R79" s="36"/>
      <c r="S79" s="37"/>
      <c r="T79" s="36"/>
      <c r="U79" s="38"/>
      <c r="V79" s="105"/>
      <c r="W79" s="106"/>
      <c r="X79" s="102">
        <f t="shared" si="20"/>
      </c>
      <c r="Y79" s="102"/>
      <c r="Z79" s="101">
        <f t="shared" si="21"/>
      </c>
      <c r="AA79" s="101"/>
      <c r="AB79" s="101"/>
      <c r="AC79" s="101">
        <f t="shared" si="22"/>
      </c>
      <c r="AD79" s="101"/>
      <c r="AE79" s="101"/>
      <c r="AF79" s="101">
        <f t="shared" si="23"/>
      </c>
      <c r="AG79" s="101"/>
      <c r="AH79" s="101"/>
      <c r="AI79" s="52"/>
      <c r="AJ79" s="52"/>
      <c r="AK79" s="52"/>
      <c r="AL79" s="52"/>
      <c r="AM79" s="52"/>
      <c r="AN79" s="52"/>
      <c r="AO79" s="52"/>
      <c r="AP79" s="52"/>
      <c r="AQ79" s="5">
        <f t="shared" si="18"/>
      </c>
      <c r="AR79" s="6">
        <f>IF(V79="","",SUM($AC$58:AC78)+$AR$58)</f>
      </c>
    </row>
    <row r="80" spans="1:44" ht="19.5" customHeight="1">
      <c r="A80" s="3"/>
      <c r="B80" s="33">
        <f t="shared" si="13"/>
      </c>
      <c r="C80" s="52"/>
      <c r="D80" s="52"/>
      <c r="E80" s="52"/>
      <c r="F80" s="52"/>
      <c r="G80" s="52"/>
      <c r="H80" s="52"/>
      <c r="I80" s="52"/>
      <c r="J80" s="52"/>
      <c r="K80" s="52"/>
      <c r="L80" s="34">
        <f t="shared" si="14"/>
      </c>
      <c r="M80" s="35">
        <f t="shared" si="15"/>
      </c>
      <c r="N80" s="34">
        <f t="shared" si="16"/>
      </c>
      <c r="O80" s="35">
        <f t="shared" si="17"/>
      </c>
      <c r="P80" s="102">
        <f t="shared" si="19"/>
      </c>
      <c r="Q80" s="102"/>
      <c r="R80" s="36"/>
      <c r="S80" s="37"/>
      <c r="T80" s="36"/>
      <c r="U80" s="38"/>
      <c r="V80" s="105"/>
      <c r="W80" s="106"/>
      <c r="X80" s="102">
        <f t="shared" si="20"/>
      </c>
      <c r="Y80" s="102"/>
      <c r="Z80" s="101">
        <f t="shared" si="21"/>
      </c>
      <c r="AA80" s="101"/>
      <c r="AB80" s="101"/>
      <c r="AC80" s="101">
        <f t="shared" si="22"/>
      </c>
      <c r="AD80" s="101"/>
      <c r="AE80" s="101"/>
      <c r="AF80" s="101">
        <f t="shared" si="23"/>
      </c>
      <c r="AG80" s="101"/>
      <c r="AH80" s="101"/>
      <c r="AI80" s="52"/>
      <c r="AJ80" s="52"/>
      <c r="AK80" s="52"/>
      <c r="AL80" s="52"/>
      <c r="AM80" s="52"/>
      <c r="AN80" s="52"/>
      <c r="AO80" s="52"/>
      <c r="AP80" s="52"/>
      <c r="AQ80" s="5">
        <f t="shared" si="18"/>
      </c>
      <c r="AR80" s="6">
        <f>IF(V80="","",SUM($AC$58:AC79)+$AR$58)</f>
      </c>
    </row>
    <row r="81" spans="1:44" ht="19.5" customHeight="1">
      <c r="A81" s="3"/>
      <c r="B81" s="33">
        <f t="shared" si="13"/>
      </c>
      <c r="C81" s="52"/>
      <c r="D81" s="52"/>
      <c r="E81" s="52"/>
      <c r="F81" s="52"/>
      <c r="G81" s="52"/>
      <c r="H81" s="52"/>
      <c r="I81" s="52"/>
      <c r="J81" s="52"/>
      <c r="K81" s="52"/>
      <c r="L81" s="34">
        <f t="shared" si="14"/>
      </c>
      <c r="M81" s="35">
        <f t="shared" si="15"/>
      </c>
      <c r="N81" s="34">
        <f t="shared" si="16"/>
      </c>
      <c r="O81" s="35">
        <f t="shared" si="17"/>
      </c>
      <c r="P81" s="102">
        <f t="shared" si="19"/>
      </c>
      <c r="Q81" s="102"/>
      <c r="R81" s="36"/>
      <c r="S81" s="37"/>
      <c r="T81" s="36"/>
      <c r="U81" s="38"/>
      <c r="V81" s="105"/>
      <c r="W81" s="106"/>
      <c r="X81" s="102">
        <f t="shared" si="20"/>
      </c>
      <c r="Y81" s="102"/>
      <c r="Z81" s="101">
        <f t="shared" si="21"/>
      </c>
      <c r="AA81" s="101"/>
      <c r="AB81" s="101"/>
      <c r="AC81" s="101">
        <f t="shared" si="22"/>
      </c>
      <c r="AD81" s="101"/>
      <c r="AE81" s="101"/>
      <c r="AF81" s="101">
        <f t="shared" si="23"/>
      </c>
      <c r="AG81" s="101"/>
      <c r="AH81" s="101"/>
      <c r="AI81" s="52"/>
      <c r="AJ81" s="52"/>
      <c r="AK81" s="52"/>
      <c r="AL81" s="52"/>
      <c r="AM81" s="52"/>
      <c r="AN81" s="52"/>
      <c r="AO81" s="52"/>
      <c r="AP81" s="52"/>
      <c r="AQ81" s="5">
        <f t="shared" si="18"/>
      </c>
      <c r="AR81" s="6">
        <f>IF(V81="","",SUM($AC$58:AC80)+$AR$58)</f>
      </c>
    </row>
    <row r="82" spans="1:44" ht="19.5" customHeight="1">
      <c r="A82" s="3"/>
      <c r="B82" s="33">
        <f t="shared" si="13"/>
      </c>
      <c r="C82" s="52"/>
      <c r="D82" s="52"/>
      <c r="E82" s="52"/>
      <c r="F82" s="52"/>
      <c r="G82" s="52"/>
      <c r="H82" s="52"/>
      <c r="I82" s="52"/>
      <c r="J82" s="52"/>
      <c r="K82" s="52"/>
      <c r="L82" s="34">
        <f t="shared" si="14"/>
      </c>
      <c r="M82" s="35">
        <f t="shared" si="15"/>
      </c>
      <c r="N82" s="34">
        <f t="shared" si="16"/>
      </c>
      <c r="O82" s="35">
        <f t="shared" si="17"/>
      </c>
      <c r="P82" s="102">
        <f t="shared" si="19"/>
      </c>
      <c r="Q82" s="102"/>
      <c r="R82" s="36"/>
      <c r="S82" s="37"/>
      <c r="T82" s="36"/>
      <c r="U82" s="38"/>
      <c r="V82" s="105"/>
      <c r="W82" s="106"/>
      <c r="X82" s="102">
        <f t="shared" si="20"/>
      </c>
      <c r="Y82" s="102"/>
      <c r="Z82" s="101">
        <f t="shared" si="21"/>
      </c>
      <c r="AA82" s="101"/>
      <c r="AB82" s="101"/>
      <c r="AC82" s="101">
        <f t="shared" si="22"/>
      </c>
      <c r="AD82" s="101"/>
      <c r="AE82" s="101"/>
      <c r="AF82" s="101">
        <f t="shared" si="23"/>
      </c>
      <c r="AG82" s="101"/>
      <c r="AH82" s="101"/>
      <c r="AI82" s="52"/>
      <c r="AJ82" s="52"/>
      <c r="AK82" s="52"/>
      <c r="AL82" s="52"/>
      <c r="AM82" s="52"/>
      <c r="AN82" s="52"/>
      <c r="AO82" s="52"/>
      <c r="AP82" s="52"/>
      <c r="AQ82" s="5">
        <f t="shared" si="18"/>
      </c>
      <c r="AR82" s="6">
        <f>IF(V82="","",SUM($AC$58:AC81)+$AR$58)</f>
      </c>
    </row>
    <row r="83" spans="1:44" ht="19.5" customHeight="1">
      <c r="A83" s="3"/>
      <c r="B83" s="33">
        <f t="shared" si="13"/>
      </c>
      <c r="C83" s="52"/>
      <c r="D83" s="52"/>
      <c r="E83" s="52"/>
      <c r="F83" s="52"/>
      <c r="G83" s="52"/>
      <c r="H83" s="52"/>
      <c r="I83" s="52"/>
      <c r="J83" s="52"/>
      <c r="K83" s="52"/>
      <c r="L83" s="34">
        <f t="shared" si="14"/>
      </c>
      <c r="M83" s="35">
        <f t="shared" si="15"/>
      </c>
      <c r="N83" s="34">
        <f t="shared" si="16"/>
      </c>
      <c r="O83" s="35">
        <f t="shared" si="17"/>
      </c>
      <c r="P83" s="102">
        <f t="shared" si="19"/>
      </c>
      <c r="Q83" s="102"/>
      <c r="R83" s="36"/>
      <c r="S83" s="37"/>
      <c r="T83" s="36"/>
      <c r="U83" s="38"/>
      <c r="V83" s="105"/>
      <c r="W83" s="106"/>
      <c r="X83" s="102">
        <f t="shared" si="20"/>
      </c>
      <c r="Y83" s="102"/>
      <c r="Z83" s="101">
        <f t="shared" si="21"/>
      </c>
      <c r="AA83" s="101"/>
      <c r="AB83" s="101"/>
      <c r="AC83" s="101">
        <f t="shared" si="22"/>
      </c>
      <c r="AD83" s="101"/>
      <c r="AE83" s="101"/>
      <c r="AF83" s="101">
        <f t="shared" si="23"/>
      </c>
      <c r="AG83" s="101"/>
      <c r="AH83" s="101"/>
      <c r="AI83" s="52"/>
      <c r="AJ83" s="52"/>
      <c r="AK83" s="52"/>
      <c r="AL83" s="52"/>
      <c r="AM83" s="52"/>
      <c r="AN83" s="52"/>
      <c r="AO83" s="52"/>
      <c r="AP83" s="52"/>
      <c r="AQ83" s="5">
        <f t="shared" si="18"/>
      </c>
      <c r="AR83" s="6">
        <f>IF(V83="","",SUM($AC$58:AC82)+$AR$58)</f>
      </c>
    </row>
    <row r="84" spans="1:44" ht="19.5" customHeight="1">
      <c r="A84" s="3"/>
      <c r="B84" s="33">
        <f t="shared" si="13"/>
      </c>
      <c r="C84" s="52"/>
      <c r="D84" s="52"/>
      <c r="E84" s="52"/>
      <c r="F84" s="52"/>
      <c r="G84" s="52"/>
      <c r="H84" s="52"/>
      <c r="I84" s="52"/>
      <c r="J84" s="52"/>
      <c r="K84" s="52"/>
      <c r="L84" s="34">
        <f t="shared" si="14"/>
      </c>
      <c r="M84" s="35">
        <f t="shared" si="15"/>
      </c>
      <c r="N84" s="34">
        <f t="shared" si="16"/>
      </c>
      <c r="O84" s="35">
        <f t="shared" si="17"/>
      </c>
      <c r="P84" s="102">
        <f t="shared" si="19"/>
      </c>
      <c r="Q84" s="102"/>
      <c r="R84" s="36"/>
      <c r="S84" s="37"/>
      <c r="T84" s="36"/>
      <c r="U84" s="38"/>
      <c r="V84" s="105"/>
      <c r="W84" s="106"/>
      <c r="X84" s="102">
        <f t="shared" si="20"/>
      </c>
      <c r="Y84" s="102"/>
      <c r="Z84" s="101">
        <f t="shared" si="21"/>
      </c>
      <c r="AA84" s="101"/>
      <c r="AB84" s="101"/>
      <c r="AC84" s="101">
        <f t="shared" si="22"/>
      </c>
      <c r="AD84" s="101"/>
      <c r="AE84" s="101"/>
      <c r="AF84" s="101">
        <f t="shared" si="23"/>
      </c>
      <c r="AG84" s="101"/>
      <c r="AH84" s="101"/>
      <c r="AI84" s="52"/>
      <c r="AJ84" s="52"/>
      <c r="AK84" s="52"/>
      <c r="AL84" s="52"/>
      <c r="AM84" s="52"/>
      <c r="AN84" s="52"/>
      <c r="AO84" s="52"/>
      <c r="AP84" s="52"/>
      <c r="AQ84" s="5">
        <f t="shared" si="18"/>
      </c>
      <c r="AR84" s="6">
        <f>IF(V84="","",SUM($AC$58:AC83)+$AR$58)</f>
      </c>
    </row>
    <row r="85" spans="1:44" ht="19.5" customHeight="1">
      <c r="A85" s="3"/>
      <c r="B85" s="33">
        <f t="shared" si="13"/>
      </c>
      <c r="C85" s="52"/>
      <c r="D85" s="52"/>
      <c r="E85" s="52"/>
      <c r="F85" s="52"/>
      <c r="G85" s="52"/>
      <c r="H85" s="52"/>
      <c r="I85" s="52"/>
      <c r="J85" s="52"/>
      <c r="K85" s="52"/>
      <c r="L85" s="34">
        <f t="shared" si="14"/>
      </c>
      <c r="M85" s="35">
        <f t="shared" si="15"/>
      </c>
      <c r="N85" s="34">
        <f t="shared" si="16"/>
      </c>
      <c r="O85" s="35">
        <f t="shared" si="17"/>
      </c>
      <c r="P85" s="102">
        <f t="shared" si="19"/>
      </c>
      <c r="Q85" s="102"/>
      <c r="R85" s="36"/>
      <c r="S85" s="37"/>
      <c r="T85" s="36"/>
      <c r="U85" s="38"/>
      <c r="V85" s="105"/>
      <c r="W85" s="106"/>
      <c r="X85" s="102">
        <f t="shared" si="20"/>
      </c>
      <c r="Y85" s="102"/>
      <c r="Z85" s="101">
        <f t="shared" si="21"/>
      </c>
      <c r="AA85" s="101"/>
      <c r="AB85" s="101"/>
      <c r="AC85" s="101">
        <f t="shared" si="22"/>
      </c>
      <c r="AD85" s="101"/>
      <c r="AE85" s="101"/>
      <c r="AF85" s="101">
        <f t="shared" si="23"/>
      </c>
      <c r="AG85" s="101"/>
      <c r="AH85" s="101"/>
      <c r="AI85" s="52"/>
      <c r="AJ85" s="52"/>
      <c r="AK85" s="52"/>
      <c r="AL85" s="52"/>
      <c r="AM85" s="52"/>
      <c r="AN85" s="52"/>
      <c r="AO85" s="52"/>
      <c r="AP85" s="52"/>
      <c r="AQ85" s="5">
        <f t="shared" si="18"/>
      </c>
      <c r="AR85" s="6">
        <f>IF(V85="","",SUM($AC$58:AC84)+$AR$58)</f>
      </c>
    </row>
    <row r="86" spans="1:44" ht="19.5" customHeight="1">
      <c r="A86" s="3"/>
      <c r="B86" s="33">
        <f t="shared" si="13"/>
      </c>
      <c r="C86" s="52"/>
      <c r="D86" s="52"/>
      <c r="E86" s="52"/>
      <c r="F86" s="52"/>
      <c r="G86" s="52"/>
      <c r="H86" s="52"/>
      <c r="I86" s="52"/>
      <c r="J86" s="52"/>
      <c r="K86" s="52"/>
      <c r="L86" s="34">
        <f t="shared" si="14"/>
      </c>
      <c r="M86" s="35">
        <f t="shared" si="15"/>
      </c>
      <c r="N86" s="34">
        <f t="shared" si="16"/>
      </c>
      <c r="O86" s="35">
        <f t="shared" si="17"/>
      </c>
      <c r="P86" s="102">
        <f t="shared" si="19"/>
      </c>
      <c r="Q86" s="102"/>
      <c r="R86" s="36"/>
      <c r="S86" s="37"/>
      <c r="T86" s="36"/>
      <c r="U86" s="38"/>
      <c r="V86" s="105"/>
      <c r="W86" s="106"/>
      <c r="X86" s="102">
        <f t="shared" si="20"/>
      </c>
      <c r="Y86" s="102"/>
      <c r="Z86" s="101">
        <f t="shared" si="21"/>
      </c>
      <c r="AA86" s="101"/>
      <c r="AB86" s="101"/>
      <c r="AC86" s="101">
        <f t="shared" si="22"/>
      </c>
      <c r="AD86" s="101"/>
      <c r="AE86" s="101"/>
      <c r="AF86" s="101">
        <f t="shared" si="23"/>
      </c>
      <c r="AG86" s="101"/>
      <c r="AH86" s="101"/>
      <c r="AI86" s="52"/>
      <c r="AJ86" s="52"/>
      <c r="AK86" s="52"/>
      <c r="AL86" s="52"/>
      <c r="AM86" s="52"/>
      <c r="AN86" s="52"/>
      <c r="AO86" s="52"/>
      <c r="AP86" s="52"/>
      <c r="AQ86" s="5">
        <f t="shared" si="18"/>
      </c>
      <c r="AR86" s="6">
        <f>IF(V86="","",SUM($AC$58:AC85)+$AR$58)</f>
      </c>
    </row>
    <row r="87" spans="1:44" ht="19.5" customHeight="1">
      <c r="A87" s="3"/>
      <c r="B87" s="33">
        <f t="shared" si="13"/>
      </c>
      <c r="C87" s="52"/>
      <c r="D87" s="52"/>
      <c r="E87" s="52"/>
      <c r="F87" s="52"/>
      <c r="G87" s="52"/>
      <c r="H87" s="52"/>
      <c r="I87" s="52"/>
      <c r="J87" s="52"/>
      <c r="K87" s="52"/>
      <c r="L87" s="34">
        <f t="shared" si="14"/>
      </c>
      <c r="M87" s="35">
        <f t="shared" si="15"/>
      </c>
      <c r="N87" s="34">
        <f t="shared" si="16"/>
      </c>
      <c r="O87" s="35">
        <f t="shared" si="17"/>
      </c>
      <c r="P87" s="102">
        <f t="shared" si="19"/>
      </c>
      <c r="Q87" s="102"/>
      <c r="R87" s="36"/>
      <c r="S87" s="37"/>
      <c r="T87" s="36"/>
      <c r="U87" s="38"/>
      <c r="V87" s="105"/>
      <c r="W87" s="106"/>
      <c r="X87" s="102">
        <f t="shared" si="20"/>
      </c>
      <c r="Y87" s="102"/>
      <c r="Z87" s="101">
        <f t="shared" si="21"/>
      </c>
      <c r="AA87" s="101"/>
      <c r="AB87" s="101"/>
      <c r="AC87" s="101">
        <f t="shared" si="22"/>
      </c>
      <c r="AD87" s="101"/>
      <c r="AE87" s="101"/>
      <c r="AF87" s="101">
        <f t="shared" si="23"/>
      </c>
      <c r="AG87" s="101"/>
      <c r="AH87" s="101"/>
      <c r="AI87" s="52"/>
      <c r="AJ87" s="52"/>
      <c r="AK87" s="52"/>
      <c r="AL87" s="52"/>
      <c r="AM87" s="52"/>
      <c r="AN87" s="52"/>
      <c r="AO87" s="52"/>
      <c r="AP87" s="52"/>
      <c r="AQ87" s="5">
        <f t="shared" si="18"/>
      </c>
      <c r="AR87" s="6">
        <f>IF(V87="","",SUM($AC$58:AC86)+$AR$58)</f>
      </c>
    </row>
    <row r="88" spans="1:44" ht="19.5" customHeight="1" thickBot="1">
      <c r="A88" s="3"/>
      <c r="B88" s="33">
        <f t="shared" si="13"/>
      </c>
      <c r="C88" s="53"/>
      <c r="D88" s="53"/>
      <c r="E88" s="53"/>
      <c r="F88" s="53"/>
      <c r="G88" s="53"/>
      <c r="H88" s="53"/>
      <c r="I88" s="53"/>
      <c r="J88" s="53"/>
      <c r="K88" s="53"/>
      <c r="L88" s="34">
        <f t="shared" si="14"/>
      </c>
      <c r="M88" s="35">
        <f t="shared" si="15"/>
      </c>
      <c r="N88" s="34">
        <f t="shared" si="16"/>
      </c>
      <c r="O88" s="35">
        <f t="shared" si="17"/>
      </c>
      <c r="P88" s="102">
        <f t="shared" si="19"/>
      </c>
      <c r="Q88" s="102"/>
      <c r="R88" s="39"/>
      <c r="S88" s="40"/>
      <c r="T88" s="39"/>
      <c r="U88" s="41"/>
      <c r="V88" s="103"/>
      <c r="W88" s="104"/>
      <c r="X88" s="102">
        <f t="shared" si="20"/>
      </c>
      <c r="Y88" s="102"/>
      <c r="Z88" s="101">
        <f t="shared" si="21"/>
      </c>
      <c r="AA88" s="101"/>
      <c r="AB88" s="101"/>
      <c r="AC88" s="101">
        <f t="shared" si="22"/>
      </c>
      <c r="AD88" s="101"/>
      <c r="AE88" s="101"/>
      <c r="AF88" s="101">
        <f t="shared" si="23"/>
      </c>
      <c r="AG88" s="101"/>
      <c r="AH88" s="101"/>
      <c r="AI88" s="53"/>
      <c r="AJ88" s="53"/>
      <c r="AK88" s="53"/>
      <c r="AL88" s="53"/>
      <c r="AM88" s="53"/>
      <c r="AN88" s="53"/>
      <c r="AO88" s="53"/>
      <c r="AP88" s="53"/>
      <c r="AQ88" s="5">
        <f t="shared" si="18"/>
      </c>
      <c r="AR88" s="6">
        <f>IF(V88="","",SUM($AC$58:AC87)+$AR$58)</f>
      </c>
    </row>
    <row r="89" spans="1:42" ht="19.5" customHeight="1" thickTop="1">
      <c r="A89" s="94" t="str">
        <f>$A$45</f>
        <v>合計</v>
      </c>
      <c r="B89" s="95"/>
      <c r="C89" s="95"/>
      <c r="D89" s="95"/>
      <c r="E89" s="95"/>
      <c r="F89" s="95"/>
      <c r="G89" s="95"/>
      <c r="H89" s="95"/>
      <c r="I89" s="95"/>
      <c r="J89" s="95"/>
      <c r="K89" s="96"/>
      <c r="L89" s="97"/>
      <c r="M89" s="98"/>
      <c r="N89" s="97"/>
      <c r="O89" s="98"/>
      <c r="P89" s="345">
        <f>IF(V89="","",V89)</f>
      </c>
      <c r="Q89" s="345"/>
      <c r="R89" s="97"/>
      <c r="S89" s="98"/>
      <c r="T89" s="97"/>
      <c r="U89" s="99"/>
      <c r="V89" s="346">
        <f>IF(AE91=AI91,V90,"")</f>
      </c>
      <c r="W89" s="345"/>
      <c r="X89" s="100"/>
      <c r="Y89" s="100"/>
      <c r="Z89" s="91">
        <f>IF(AE91=AI91,Z90,"")</f>
      </c>
      <c r="AA89" s="91"/>
      <c r="AB89" s="91"/>
      <c r="AC89" s="91">
        <f>IF(AE91=AI91,AC90,"")</f>
      </c>
      <c r="AD89" s="91"/>
      <c r="AE89" s="91"/>
      <c r="AF89" s="91">
        <f>IF(AE91=AI91,AF90,"")</f>
      </c>
      <c r="AG89" s="91"/>
      <c r="AH89" s="91"/>
      <c r="AI89" s="50"/>
      <c r="AJ89" s="51"/>
      <c r="AK89" s="51"/>
      <c r="AL89" s="30"/>
      <c r="AM89" s="50"/>
      <c r="AN89" s="51"/>
      <c r="AO89" s="51"/>
      <c r="AP89" s="30"/>
    </row>
    <row r="90" spans="16:34" ht="13.5">
      <c r="P90" s="92">
        <f>IF(V90="","",V90)</f>
        <v>0</v>
      </c>
      <c r="Q90" s="92"/>
      <c r="V90" s="92">
        <f>SUM(V58:W88)+V46</f>
        <v>0</v>
      </c>
      <c r="W90" s="92"/>
      <c r="Z90" s="93">
        <f>SUM(Z58:AB88)+Z46</f>
        <v>0</v>
      </c>
      <c r="AA90" s="92"/>
      <c r="AB90" s="92"/>
      <c r="AC90" s="93">
        <f>SUM(AC58:AE88)+AC46</f>
        <v>0</v>
      </c>
      <c r="AD90" s="92"/>
      <c r="AE90" s="92"/>
      <c r="AF90" s="88">
        <f>SUM(AF58:AH88)+AF46</f>
        <v>0</v>
      </c>
      <c r="AG90" s="89"/>
      <c r="AH90" s="89"/>
    </row>
    <row r="91" spans="31:38" ht="13.5">
      <c r="AE91" s="90">
        <f>COUNT($V$14,$V$58,$V$102,$V$146,$V$190,$V$234,$V$278,$V$322,$V$366,$V$410)</f>
        <v>0</v>
      </c>
      <c r="AF91" s="90"/>
      <c r="AG91" s="61" t="str">
        <f>$AG$47</f>
        <v>枚中</v>
      </c>
      <c r="AH91" s="61"/>
      <c r="AI91" s="90">
        <f>IF($V$58,2,"")</f>
      </c>
      <c r="AJ91" s="90"/>
      <c r="AK91" s="61" t="str">
        <f>$AK$47</f>
        <v>枚目</v>
      </c>
      <c r="AL91" s="61"/>
    </row>
    <row r="92" spans="1:42" ht="13.5">
      <c r="A92" s="154" t="str">
        <f>$A$4</f>
        <v>平成</v>
      </c>
      <c r="B92" s="154"/>
      <c r="C92" s="154">
        <f>IF($C$4="","",$C$4)</f>
        <v>19</v>
      </c>
      <c r="D92" s="154"/>
      <c r="E92" s="7" t="str">
        <f>$E$4</f>
        <v>年</v>
      </c>
      <c r="F92" s="155">
        <f>IF($F$4="","",$F$4)</f>
      </c>
      <c r="G92" s="155"/>
      <c r="H92" s="154" t="str">
        <f>$H$4</f>
        <v>月分</v>
      </c>
      <c r="I92" s="154"/>
      <c r="J92" s="8"/>
      <c r="K92" s="65" t="str">
        <f>$K$4</f>
        <v>四條畷市移動支援事業請求明細書兼サービス提供実績記録票</v>
      </c>
      <c r="L92" s="65"/>
      <c r="M92" s="65"/>
      <c r="N92" s="65"/>
      <c r="O92" s="65"/>
      <c r="P92" s="65"/>
      <c r="Q92" s="65"/>
      <c r="R92" s="65"/>
      <c r="S92" s="65"/>
      <c r="T92" s="65"/>
      <c r="U92" s="65"/>
      <c r="V92" s="65"/>
      <c r="W92" s="65"/>
      <c r="X92" s="65"/>
      <c r="Y92" s="65"/>
      <c r="Z92" s="65"/>
      <c r="AA92" s="65"/>
      <c r="AB92" s="65"/>
      <c r="AC92" s="65"/>
      <c r="AD92" s="65"/>
      <c r="AE92" s="65"/>
      <c r="AF92" s="65"/>
      <c r="AG92" s="7"/>
      <c r="AH92" s="7"/>
      <c r="AI92" s="7"/>
      <c r="AJ92" s="7" t="str">
        <f>$AN$4</f>
        <v>個別</v>
      </c>
      <c r="AK92" s="7"/>
      <c r="AL92" s="7"/>
      <c r="AM92" s="7"/>
      <c r="AN92" s="66"/>
      <c r="AO92" s="66"/>
      <c r="AP92" s="7"/>
    </row>
    <row r="93" spans="1:42" ht="13.5" customHeight="1">
      <c r="A93" s="147" t="str">
        <f>$A$5</f>
        <v>受給者証
番号</v>
      </c>
      <c r="B93" s="148"/>
      <c r="C93" s="149"/>
      <c r="D93" s="153">
        <f>IF(D$5="","",D$5)</f>
      </c>
      <c r="E93" s="144">
        <f aca="true" t="shared" si="24" ref="E93:M93">IF(E$5="","",E$5)</f>
      </c>
      <c r="F93" s="144">
        <f t="shared" si="24"/>
      </c>
      <c r="G93" s="144">
        <f t="shared" si="24"/>
      </c>
      <c r="H93" s="144">
        <f t="shared" si="24"/>
      </c>
      <c r="I93" s="144">
        <f t="shared" si="24"/>
      </c>
      <c r="J93" s="144">
        <f t="shared" si="24"/>
      </c>
      <c r="K93" s="144">
        <f t="shared" si="24"/>
      </c>
      <c r="L93" s="144">
        <f t="shared" si="24"/>
      </c>
      <c r="M93" s="145">
        <f t="shared" si="24"/>
      </c>
      <c r="N93" s="146" t="str">
        <f>$N$5</f>
        <v>支給決定障害者等氏名</v>
      </c>
      <c r="O93" s="146"/>
      <c r="P93" s="146"/>
      <c r="Q93" s="146"/>
      <c r="R93" s="68">
        <f>IF($R$5="","",$R$5)</f>
      </c>
      <c r="S93" s="69"/>
      <c r="T93" s="69"/>
      <c r="U93" s="69"/>
      <c r="V93" s="69"/>
      <c r="W93" s="69"/>
      <c r="X93" s="69"/>
      <c r="Y93" s="69"/>
      <c r="Z93" s="70"/>
      <c r="AA93" s="71" t="str">
        <f>$AA$5</f>
        <v>事業者及び
その事業所</v>
      </c>
      <c r="AB93" s="72"/>
      <c r="AC93" s="67" t="str">
        <f>$AC$5</f>
        <v>事業所番号</v>
      </c>
      <c r="AD93" s="67"/>
      <c r="AE93" s="67"/>
      <c r="AF93" s="67"/>
      <c r="AG93" s="67"/>
      <c r="AH93" s="67"/>
      <c r="AI93" s="67"/>
      <c r="AJ93" s="67"/>
      <c r="AK93" s="67"/>
      <c r="AL93" s="67"/>
      <c r="AM93" s="67"/>
      <c r="AN93" s="67"/>
      <c r="AO93" s="67"/>
      <c r="AP93" s="67"/>
    </row>
    <row r="94" spans="1:42" ht="13.5">
      <c r="A94" s="150"/>
      <c r="B94" s="151"/>
      <c r="C94" s="152"/>
      <c r="D94" s="153"/>
      <c r="E94" s="144"/>
      <c r="F94" s="144"/>
      <c r="G94" s="144"/>
      <c r="H94" s="144"/>
      <c r="I94" s="144"/>
      <c r="J94" s="144"/>
      <c r="K94" s="144"/>
      <c r="L94" s="144"/>
      <c r="M94" s="145"/>
      <c r="N94" s="73" t="str">
        <f>$N$6</f>
        <v>(児童氏名)</v>
      </c>
      <c r="O94" s="73"/>
      <c r="P94" s="73"/>
      <c r="Q94" s="73"/>
      <c r="R94" s="11">
        <f>IF($S$6="","","(")</f>
      </c>
      <c r="S94" s="74">
        <f>IF($S$6="","",$S$6)</f>
      </c>
      <c r="T94" s="74"/>
      <c r="U94" s="74"/>
      <c r="V94" s="74"/>
      <c r="W94" s="74"/>
      <c r="X94" s="74"/>
      <c r="Y94" s="74"/>
      <c r="Z94" s="12">
        <f>IF($S$6="","","）")</f>
      </c>
      <c r="AA94" s="72"/>
      <c r="AB94" s="72"/>
      <c r="AC94" s="42">
        <f>IF(AC$6="","",AC$6)</f>
      </c>
      <c r="AD94" s="42">
        <f aca="true" t="shared" si="25" ref="AD94:AP94">IF(AD$6="","",AD$6)</f>
      </c>
      <c r="AE94" s="42">
        <f t="shared" si="25"/>
      </c>
      <c r="AF94" s="42">
        <f t="shared" si="25"/>
      </c>
      <c r="AG94" s="42">
        <f t="shared" si="25"/>
      </c>
      <c r="AH94" s="42">
        <f t="shared" si="25"/>
      </c>
      <c r="AI94" s="42">
        <f t="shared" si="25"/>
      </c>
      <c r="AJ94" s="42">
        <f t="shared" si="25"/>
      </c>
      <c r="AK94" s="42">
        <f t="shared" si="25"/>
      </c>
      <c r="AL94" s="42">
        <f t="shared" si="25"/>
      </c>
      <c r="AM94" s="43">
        <f t="shared" si="25"/>
      </c>
      <c r="AN94" s="43">
        <f t="shared" si="25"/>
      </c>
      <c r="AO94" s="43">
        <f t="shared" si="25"/>
      </c>
      <c r="AP94" s="43">
        <f t="shared" si="25"/>
      </c>
    </row>
    <row r="95" spans="1:42" ht="40.5" customHeight="1">
      <c r="A95" s="135" t="str">
        <f>$A$7</f>
        <v>契約支給量</v>
      </c>
      <c r="B95" s="136"/>
      <c r="C95" s="137"/>
      <c r="D95" s="9" t="str">
        <f>$D$7</f>
        <v>月</v>
      </c>
      <c r="E95" s="138">
        <f>IF($E$7="","",$E$7)</f>
      </c>
      <c r="F95" s="138"/>
      <c r="G95" s="138"/>
      <c r="H95" s="138"/>
      <c r="I95" s="138"/>
      <c r="J95" s="138"/>
      <c r="K95" s="138"/>
      <c r="L95" s="138"/>
      <c r="M95" s="138"/>
      <c r="N95" s="139" t="str">
        <f>$N$7</f>
        <v>時間</v>
      </c>
      <c r="O95" s="140"/>
      <c r="P95" s="141" t="str">
        <f>$P$7</f>
        <v>利用者負担
上限月額</v>
      </c>
      <c r="Q95" s="142"/>
      <c r="R95" s="142"/>
      <c r="S95" s="142"/>
      <c r="T95" s="142"/>
      <c r="U95" s="143"/>
      <c r="V95" s="75">
        <f>IF($V$7="","",$V$7)</f>
      </c>
      <c r="W95" s="76"/>
      <c r="X95" s="76"/>
      <c r="Y95" s="76"/>
      <c r="Z95" s="77"/>
      <c r="AA95" s="72"/>
      <c r="AB95" s="72"/>
      <c r="AC95" s="78">
        <f>IF($AC$7="","",$AC$7)</f>
      </c>
      <c r="AD95" s="78"/>
      <c r="AE95" s="78"/>
      <c r="AF95" s="78"/>
      <c r="AG95" s="78"/>
      <c r="AH95" s="78"/>
      <c r="AI95" s="78"/>
      <c r="AJ95" s="78"/>
      <c r="AK95" s="78"/>
      <c r="AL95" s="78"/>
      <c r="AM95" s="78"/>
      <c r="AN95" s="78"/>
      <c r="AO95" s="78"/>
      <c r="AP95" s="78"/>
    </row>
    <row r="96" spans="1:42" ht="13.5" customHeight="1">
      <c r="A96" s="132" t="str">
        <f>$A$8</f>
        <v>派遣種別および事業費
</v>
      </c>
      <c r="B96" s="133"/>
      <c r="C96" s="134"/>
      <c r="D96" s="62" t="str">
        <f>$D$8</f>
        <v>①個別1：1</v>
      </c>
      <c r="E96" s="62"/>
      <c r="F96" s="62"/>
      <c r="G96" s="62"/>
      <c r="H96" s="62"/>
      <c r="I96" s="62"/>
      <c r="J96" s="62"/>
      <c r="K96" s="62"/>
      <c r="L96" s="62"/>
      <c r="M96" s="62"/>
      <c r="N96" s="62"/>
      <c r="O96" s="62"/>
      <c r="P96" s="62"/>
      <c r="Q96" s="62"/>
      <c r="R96" s="62"/>
      <c r="S96" s="62"/>
      <c r="T96" s="62"/>
      <c r="U96" s="62"/>
      <c r="V96" s="62"/>
      <c r="W96" s="62"/>
      <c r="X96" s="62"/>
      <c r="Y96" s="62"/>
      <c r="Z96" s="62"/>
      <c r="AA96" s="62"/>
      <c r="AB96" s="62"/>
      <c r="AC96" s="63"/>
      <c r="AD96" s="63"/>
      <c r="AE96" s="54"/>
      <c r="AF96" s="55"/>
      <c r="AG96" s="55"/>
      <c r="AH96" s="55"/>
      <c r="AI96" s="55"/>
      <c r="AJ96" s="55"/>
      <c r="AK96" s="55"/>
      <c r="AL96" s="55"/>
      <c r="AM96" s="55"/>
      <c r="AN96" s="55"/>
      <c r="AO96" s="55"/>
      <c r="AP96" s="56"/>
    </row>
    <row r="97" spans="1:42" ht="13.5">
      <c r="A97" s="125" t="str">
        <f>$A$9</f>
        <v>単価(30分1人あたり)</v>
      </c>
      <c r="B97" s="126"/>
      <c r="C97" s="127"/>
      <c r="D97" s="128">
        <f>$D$9</f>
        <v>800</v>
      </c>
      <c r="E97" s="129"/>
      <c r="F97" s="129"/>
      <c r="G97" s="129"/>
      <c r="H97" s="129"/>
      <c r="I97" s="129"/>
      <c r="J97" s="129"/>
      <c r="K97" s="129"/>
      <c r="L97" s="129"/>
      <c r="M97" s="130"/>
      <c r="N97" s="131"/>
      <c r="O97" s="131"/>
      <c r="P97" s="131"/>
      <c r="Q97" s="131"/>
      <c r="R97" s="131"/>
      <c r="S97" s="131"/>
      <c r="T97" s="131"/>
      <c r="U97" s="131"/>
      <c r="V97" s="131"/>
      <c r="W97" s="64"/>
      <c r="X97" s="64"/>
      <c r="Y97" s="64"/>
      <c r="Z97" s="64"/>
      <c r="AA97" s="64"/>
      <c r="AB97" s="64"/>
      <c r="AC97" s="64"/>
      <c r="AD97" s="64"/>
      <c r="AE97" s="57"/>
      <c r="AF97" s="58"/>
      <c r="AG97" s="58"/>
      <c r="AH97" s="58"/>
      <c r="AI97" s="58"/>
      <c r="AJ97" s="58"/>
      <c r="AK97" s="58"/>
      <c r="AL97" s="58"/>
      <c r="AM97" s="58"/>
      <c r="AN97" s="58"/>
      <c r="AO97" s="58"/>
      <c r="AP97" s="59"/>
    </row>
    <row r="98" ht="3" customHeight="1"/>
    <row r="99" spans="1:44" ht="13.5" customHeight="1">
      <c r="A99" s="115" t="str">
        <f>$A$11</f>
        <v>日付</v>
      </c>
      <c r="B99" s="115" t="str">
        <f>$B$11</f>
        <v>曜日</v>
      </c>
      <c r="C99" s="116" t="str">
        <f>$C$11</f>
        <v>行先</v>
      </c>
      <c r="D99" s="117"/>
      <c r="E99" s="117"/>
      <c r="F99" s="117"/>
      <c r="G99" s="117"/>
      <c r="H99" s="117"/>
      <c r="I99" s="117"/>
      <c r="J99" s="117"/>
      <c r="K99" s="118"/>
      <c r="L99" s="61" t="str">
        <f>$L$11</f>
        <v>移動支援計画</v>
      </c>
      <c r="M99" s="61"/>
      <c r="N99" s="61"/>
      <c r="O99" s="61"/>
      <c r="P99" s="61"/>
      <c r="Q99" s="61"/>
      <c r="R99" s="61" t="str">
        <f>$R$11</f>
        <v>サービス提供時間</v>
      </c>
      <c r="S99" s="61"/>
      <c r="T99" s="61"/>
      <c r="U99" s="111"/>
      <c r="V99" s="112" t="str">
        <f>$V$11</f>
        <v>算定
時間数</v>
      </c>
      <c r="W99" s="113"/>
      <c r="X99" s="110" t="str">
        <f>$X$11</f>
        <v>算定
単価</v>
      </c>
      <c r="Y99" s="61"/>
      <c r="Z99" s="61" t="str">
        <f>$Z$11</f>
        <v>事業費(C)</v>
      </c>
      <c r="AA99" s="61"/>
      <c r="AB99" s="61"/>
      <c r="AC99" s="61" t="str">
        <f>$AC$11</f>
        <v>利用者負担額(D)</v>
      </c>
      <c r="AD99" s="61"/>
      <c r="AE99" s="61"/>
      <c r="AF99" s="61" t="str">
        <f>$AF$11</f>
        <v>移動支援事業費(E)</v>
      </c>
      <c r="AG99" s="61"/>
      <c r="AH99" s="61"/>
      <c r="AI99" s="60" t="str">
        <f>$AI$11</f>
        <v>サービス
提供者印</v>
      </c>
      <c r="AJ99" s="60"/>
      <c r="AK99" s="60" t="str">
        <f>$AM$11</f>
        <v>利用者
確認印</v>
      </c>
      <c r="AL99" s="60"/>
      <c r="AM99" s="60"/>
      <c r="AN99" s="60"/>
      <c r="AO99" s="60"/>
      <c r="AP99" s="60"/>
      <c r="AQ99" s="108" t="s">
        <v>47</v>
      </c>
      <c r="AR99" s="109" t="s">
        <v>48</v>
      </c>
    </row>
    <row r="100" spans="1:45" ht="13.5" customHeight="1">
      <c r="A100" s="115"/>
      <c r="B100" s="115"/>
      <c r="C100" s="119"/>
      <c r="D100" s="120"/>
      <c r="E100" s="120"/>
      <c r="F100" s="120"/>
      <c r="G100" s="120"/>
      <c r="H100" s="120"/>
      <c r="I100" s="120"/>
      <c r="J100" s="120"/>
      <c r="K100" s="121"/>
      <c r="L100" s="110" t="str">
        <f>$L$12</f>
        <v>開始
時間</v>
      </c>
      <c r="M100" s="61"/>
      <c r="N100" s="110" t="str">
        <f>$N$12</f>
        <v>終了
時間</v>
      </c>
      <c r="O100" s="61"/>
      <c r="P100" s="61" t="str">
        <f>$P$12</f>
        <v>計画時間数</v>
      </c>
      <c r="Q100" s="61"/>
      <c r="R100" s="110" t="str">
        <f>$R$12</f>
        <v>開始
時間</v>
      </c>
      <c r="S100" s="61"/>
      <c r="T100" s="110" t="str">
        <f>$T$12</f>
        <v>終了
時間</v>
      </c>
      <c r="U100" s="111"/>
      <c r="V100" s="114"/>
      <c r="W100" s="113"/>
      <c r="X100" s="61"/>
      <c r="Y100" s="61"/>
      <c r="Z100" s="61" t="str">
        <f>$Z$12</f>
        <v>A×B×2</v>
      </c>
      <c r="AA100" s="61"/>
      <c r="AB100" s="61"/>
      <c r="AC100" s="61" t="str">
        <f>$AC$12</f>
        <v>C×10%</v>
      </c>
      <c r="AD100" s="61"/>
      <c r="AE100" s="61"/>
      <c r="AF100" s="61" t="str">
        <f>$AF$12</f>
        <v>C-D</v>
      </c>
      <c r="AG100" s="61"/>
      <c r="AH100" s="61"/>
      <c r="AI100" s="60"/>
      <c r="AJ100" s="60"/>
      <c r="AK100" s="60"/>
      <c r="AL100" s="60"/>
      <c r="AM100" s="60"/>
      <c r="AN100" s="60"/>
      <c r="AO100" s="60"/>
      <c r="AP100" s="60"/>
      <c r="AQ100" s="108"/>
      <c r="AR100" s="109"/>
      <c r="AS100" s="4"/>
    </row>
    <row r="101" spans="1:45" ht="13.5">
      <c r="A101" s="115"/>
      <c r="B101" s="115"/>
      <c r="C101" s="122"/>
      <c r="D101" s="123"/>
      <c r="E101" s="123"/>
      <c r="F101" s="123"/>
      <c r="G101" s="123"/>
      <c r="H101" s="123"/>
      <c r="I101" s="123"/>
      <c r="J101" s="123"/>
      <c r="K101" s="124"/>
      <c r="L101" s="61"/>
      <c r="M101" s="61"/>
      <c r="N101" s="61"/>
      <c r="O101" s="61"/>
      <c r="P101" s="61" t="str">
        <f>$P$13</f>
        <v>時間</v>
      </c>
      <c r="Q101" s="61"/>
      <c r="R101" s="61"/>
      <c r="S101" s="61"/>
      <c r="T101" s="61"/>
      <c r="U101" s="111"/>
      <c r="V101" s="107" t="str">
        <f>$V$13</f>
        <v>時間(A)</v>
      </c>
      <c r="W101" s="61"/>
      <c r="X101" s="61" t="str">
        <f>$X$13</f>
        <v>単価(B)</v>
      </c>
      <c r="Y101" s="61"/>
      <c r="Z101" s="61"/>
      <c r="AA101" s="61"/>
      <c r="AB101" s="61"/>
      <c r="AC101" s="61"/>
      <c r="AD101" s="61"/>
      <c r="AE101" s="61"/>
      <c r="AF101" s="61"/>
      <c r="AG101" s="61"/>
      <c r="AH101" s="61"/>
      <c r="AI101" s="60"/>
      <c r="AJ101" s="60"/>
      <c r="AK101" s="60"/>
      <c r="AL101" s="60"/>
      <c r="AM101" s="60"/>
      <c r="AN101" s="60"/>
      <c r="AO101" s="60"/>
      <c r="AP101" s="60"/>
      <c r="AQ101" s="108"/>
      <c r="AR101" s="109"/>
      <c r="AS101" s="4"/>
    </row>
    <row r="102" spans="1:45" ht="19.5" customHeight="1">
      <c r="A102" s="3"/>
      <c r="B102" s="33">
        <f aca="true" t="shared" si="26" ref="B102:B132">IF(A102,CHOOSE(WEEKDAY(name_fday+A102-1,1),"日","月","火","水","木","金","土"),"")</f>
      </c>
      <c r="C102" s="52"/>
      <c r="D102" s="52"/>
      <c r="E102" s="52"/>
      <c r="F102" s="52"/>
      <c r="G102" s="52"/>
      <c r="H102" s="52"/>
      <c r="I102" s="52"/>
      <c r="J102" s="52"/>
      <c r="K102" s="52"/>
      <c r="L102" s="34">
        <f>IF(R102="","",IF(R102=0,0,R102))</f>
      </c>
      <c r="M102" s="35">
        <f>IF(AND(R102="",S102=""),"",IF(S102=0,0,S102))</f>
      </c>
      <c r="N102" s="34">
        <f>IF(T102="","",IF(T102=0,0,T102))</f>
      </c>
      <c r="O102" s="35">
        <f>IF(AND(T102="",U102=""),"",IF(U102=0,0,U102))</f>
      </c>
      <c r="P102" s="102">
        <f>IF(V102="","",V102)</f>
      </c>
      <c r="Q102" s="102"/>
      <c r="R102" s="36"/>
      <c r="S102" s="37"/>
      <c r="T102" s="36"/>
      <c r="U102" s="38"/>
      <c r="V102" s="105"/>
      <c r="W102" s="106"/>
      <c r="X102" s="102">
        <f>IF(V102="","",800)</f>
      </c>
      <c r="Y102" s="102"/>
      <c r="Z102" s="101">
        <f>IF(V102="","",V102*X102*2)</f>
      </c>
      <c r="AA102" s="101"/>
      <c r="AB102" s="101"/>
      <c r="AC102" s="101">
        <f>IF(V102="","",MIN(AQ102+AR102,$Q$2)-AR102)</f>
      </c>
      <c r="AD102" s="101"/>
      <c r="AE102" s="101"/>
      <c r="AF102" s="101">
        <f>IF(V102="","",Z102-AC102)</f>
      </c>
      <c r="AG102" s="101"/>
      <c r="AH102" s="101"/>
      <c r="AI102" s="52"/>
      <c r="AJ102" s="52"/>
      <c r="AK102" s="52"/>
      <c r="AL102" s="52"/>
      <c r="AM102" s="52"/>
      <c r="AN102" s="52"/>
      <c r="AO102" s="52"/>
      <c r="AP102" s="52"/>
      <c r="AQ102" s="5">
        <f>IF(V102="","",Z102*0.1)</f>
      </c>
      <c r="AR102" s="6">
        <f>IF(V102="","",AC90)</f>
      </c>
      <c r="AS102" s="10"/>
    </row>
    <row r="103" spans="1:45" ht="19.5" customHeight="1">
      <c r="A103" s="3"/>
      <c r="B103" s="33">
        <f t="shared" si="26"/>
      </c>
      <c r="C103" s="52"/>
      <c r="D103" s="52"/>
      <c r="E103" s="52"/>
      <c r="F103" s="52"/>
      <c r="G103" s="52"/>
      <c r="H103" s="52"/>
      <c r="I103" s="52"/>
      <c r="J103" s="52"/>
      <c r="K103" s="52"/>
      <c r="L103" s="34">
        <f aca="true" t="shared" si="27" ref="L103:L132">IF(R103="","",IF(R103=0,0,R103))</f>
      </c>
      <c r="M103" s="35">
        <f aca="true" t="shared" si="28" ref="M103:M132">IF(AND(R103="",S103=""),"",IF(S103=0,0,S103))</f>
      </c>
      <c r="N103" s="34">
        <f aca="true" t="shared" si="29" ref="N103:N132">IF(T103="","",IF(T103=0,0,T103))</f>
      </c>
      <c r="O103" s="35">
        <f aca="true" t="shared" si="30" ref="O103:O132">IF(AND(T103="",U103=""),"",IF(U103=0,0,U103))</f>
      </c>
      <c r="P103" s="102">
        <f aca="true" t="shared" si="31" ref="P103:P132">IF(V103="","",V103)</f>
      </c>
      <c r="Q103" s="102"/>
      <c r="R103" s="36"/>
      <c r="S103" s="37"/>
      <c r="T103" s="36"/>
      <c r="U103" s="38"/>
      <c r="V103" s="105"/>
      <c r="W103" s="106"/>
      <c r="X103" s="102">
        <f aca="true" t="shared" si="32" ref="X103:X132">IF(V103="","",800)</f>
      </c>
      <c r="Y103" s="102"/>
      <c r="Z103" s="101">
        <f aca="true" t="shared" si="33" ref="Z103:Z132">IF(V103="","",V103*X103*2)</f>
      </c>
      <c r="AA103" s="101"/>
      <c r="AB103" s="101"/>
      <c r="AC103" s="101">
        <f aca="true" t="shared" si="34" ref="AC103:AC132">IF(V103="","",MIN(AQ103+AR103,$Q$2)-AR103)</f>
      </c>
      <c r="AD103" s="101"/>
      <c r="AE103" s="101"/>
      <c r="AF103" s="101">
        <f aca="true" t="shared" si="35" ref="AF103:AF132">IF(V103="","",Z103-AC103)</f>
      </c>
      <c r="AG103" s="101"/>
      <c r="AH103" s="101"/>
      <c r="AI103" s="52"/>
      <c r="AJ103" s="52"/>
      <c r="AK103" s="52"/>
      <c r="AL103" s="52"/>
      <c r="AM103" s="52"/>
      <c r="AN103" s="52"/>
      <c r="AO103" s="52"/>
      <c r="AP103" s="52"/>
      <c r="AQ103" s="5">
        <f>IF(V103="","",Z103*0.1)</f>
      </c>
      <c r="AR103" s="6">
        <f>IF(V103="","",SUM($AC$102:AC102)+$AR$102)</f>
      </c>
      <c r="AS103" s="10"/>
    </row>
    <row r="104" spans="1:44" ht="19.5" customHeight="1">
      <c r="A104" s="3"/>
      <c r="B104" s="33">
        <f t="shared" si="26"/>
      </c>
      <c r="C104" s="52"/>
      <c r="D104" s="52"/>
      <c r="E104" s="52"/>
      <c r="F104" s="52"/>
      <c r="G104" s="52"/>
      <c r="H104" s="52"/>
      <c r="I104" s="52"/>
      <c r="J104" s="52"/>
      <c r="K104" s="52"/>
      <c r="L104" s="34">
        <f t="shared" si="27"/>
      </c>
      <c r="M104" s="35">
        <f t="shared" si="28"/>
      </c>
      <c r="N104" s="34">
        <f t="shared" si="29"/>
      </c>
      <c r="O104" s="35">
        <f t="shared" si="30"/>
      </c>
      <c r="P104" s="102">
        <f t="shared" si="31"/>
      </c>
      <c r="Q104" s="102"/>
      <c r="R104" s="36"/>
      <c r="S104" s="37"/>
      <c r="T104" s="36"/>
      <c r="U104" s="38"/>
      <c r="V104" s="105"/>
      <c r="W104" s="106"/>
      <c r="X104" s="102">
        <f t="shared" si="32"/>
      </c>
      <c r="Y104" s="102"/>
      <c r="Z104" s="101">
        <f t="shared" si="33"/>
      </c>
      <c r="AA104" s="101"/>
      <c r="AB104" s="101"/>
      <c r="AC104" s="101">
        <f t="shared" si="34"/>
      </c>
      <c r="AD104" s="101"/>
      <c r="AE104" s="101"/>
      <c r="AF104" s="101">
        <f t="shared" si="35"/>
      </c>
      <c r="AG104" s="101"/>
      <c r="AH104" s="101"/>
      <c r="AI104" s="52"/>
      <c r="AJ104" s="52"/>
      <c r="AK104" s="52"/>
      <c r="AL104" s="52"/>
      <c r="AM104" s="52"/>
      <c r="AN104" s="52"/>
      <c r="AO104" s="52"/>
      <c r="AP104" s="52"/>
      <c r="AQ104" s="5">
        <f aca="true" t="shared" si="36" ref="AQ104:AQ132">IF(V104="","",Z104*0.1)</f>
      </c>
      <c r="AR104" s="6">
        <f>IF(V104="","",SUM($AC$102:AC103)+$AR$102)</f>
      </c>
    </row>
    <row r="105" spans="1:44" ht="19.5" customHeight="1">
      <c r="A105" s="3"/>
      <c r="B105" s="33">
        <f t="shared" si="26"/>
      </c>
      <c r="C105" s="52"/>
      <c r="D105" s="52"/>
      <c r="E105" s="52"/>
      <c r="F105" s="52"/>
      <c r="G105" s="52"/>
      <c r="H105" s="52"/>
      <c r="I105" s="52"/>
      <c r="J105" s="52"/>
      <c r="K105" s="52"/>
      <c r="L105" s="34">
        <f t="shared" si="27"/>
      </c>
      <c r="M105" s="35">
        <f t="shared" si="28"/>
      </c>
      <c r="N105" s="34">
        <f t="shared" si="29"/>
      </c>
      <c r="O105" s="35">
        <f t="shared" si="30"/>
      </c>
      <c r="P105" s="102">
        <f t="shared" si="31"/>
      </c>
      <c r="Q105" s="102"/>
      <c r="R105" s="36"/>
      <c r="S105" s="37"/>
      <c r="T105" s="36"/>
      <c r="U105" s="38"/>
      <c r="V105" s="105"/>
      <c r="W105" s="106"/>
      <c r="X105" s="102">
        <f t="shared" si="32"/>
      </c>
      <c r="Y105" s="102"/>
      <c r="Z105" s="101">
        <f t="shared" si="33"/>
      </c>
      <c r="AA105" s="101"/>
      <c r="AB105" s="101"/>
      <c r="AC105" s="101">
        <f t="shared" si="34"/>
      </c>
      <c r="AD105" s="101"/>
      <c r="AE105" s="101"/>
      <c r="AF105" s="101">
        <f t="shared" si="35"/>
      </c>
      <c r="AG105" s="101"/>
      <c r="AH105" s="101"/>
      <c r="AI105" s="52"/>
      <c r="AJ105" s="52"/>
      <c r="AK105" s="52"/>
      <c r="AL105" s="52"/>
      <c r="AM105" s="52"/>
      <c r="AN105" s="52"/>
      <c r="AO105" s="52"/>
      <c r="AP105" s="52"/>
      <c r="AQ105" s="5">
        <f t="shared" si="36"/>
      </c>
      <c r="AR105" s="6">
        <f>IF(V105="","",SUM($AC$102:AC104)+$AR$102)</f>
      </c>
    </row>
    <row r="106" spans="1:44" ht="19.5" customHeight="1">
      <c r="A106" s="3"/>
      <c r="B106" s="33">
        <f t="shared" si="26"/>
      </c>
      <c r="C106" s="52"/>
      <c r="D106" s="52"/>
      <c r="E106" s="52"/>
      <c r="F106" s="52"/>
      <c r="G106" s="52"/>
      <c r="H106" s="52"/>
      <c r="I106" s="52"/>
      <c r="J106" s="52"/>
      <c r="K106" s="52"/>
      <c r="L106" s="34">
        <f t="shared" si="27"/>
      </c>
      <c r="M106" s="35">
        <f t="shared" si="28"/>
      </c>
      <c r="N106" s="34">
        <f t="shared" si="29"/>
      </c>
      <c r="O106" s="35">
        <f t="shared" si="30"/>
      </c>
      <c r="P106" s="102">
        <f t="shared" si="31"/>
      </c>
      <c r="Q106" s="102"/>
      <c r="R106" s="36"/>
      <c r="S106" s="37"/>
      <c r="T106" s="36"/>
      <c r="U106" s="38"/>
      <c r="V106" s="105"/>
      <c r="W106" s="106"/>
      <c r="X106" s="102">
        <f t="shared" si="32"/>
      </c>
      <c r="Y106" s="102"/>
      <c r="Z106" s="101">
        <f t="shared" si="33"/>
      </c>
      <c r="AA106" s="101"/>
      <c r="AB106" s="101"/>
      <c r="AC106" s="101">
        <f t="shared" si="34"/>
      </c>
      <c r="AD106" s="101"/>
      <c r="AE106" s="101"/>
      <c r="AF106" s="101">
        <f t="shared" si="35"/>
      </c>
      <c r="AG106" s="101"/>
      <c r="AH106" s="101"/>
      <c r="AI106" s="52"/>
      <c r="AJ106" s="52"/>
      <c r="AK106" s="52"/>
      <c r="AL106" s="52"/>
      <c r="AM106" s="52"/>
      <c r="AN106" s="52"/>
      <c r="AO106" s="52"/>
      <c r="AP106" s="52"/>
      <c r="AQ106" s="5">
        <f t="shared" si="36"/>
      </c>
      <c r="AR106" s="6">
        <f>IF(V106="","",SUM($AC$102:AC105)+$AR$102)</f>
      </c>
    </row>
    <row r="107" spans="1:44" ht="19.5" customHeight="1">
      <c r="A107" s="3"/>
      <c r="B107" s="33">
        <f t="shared" si="26"/>
      </c>
      <c r="C107" s="52"/>
      <c r="D107" s="52"/>
      <c r="E107" s="52"/>
      <c r="F107" s="52"/>
      <c r="G107" s="52"/>
      <c r="H107" s="52"/>
      <c r="I107" s="52"/>
      <c r="J107" s="52"/>
      <c r="K107" s="52"/>
      <c r="L107" s="34">
        <f t="shared" si="27"/>
      </c>
      <c r="M107" s="35">
        <f t="shared" si="28"/>
      </c>
      <c r="N107" s="34">
        <f t="shared" si="29"/>
      </c>
      <c r="O107" s="35">
        <f t="shared" si="30"/>
      </c>
      <c r="P107" s="102">
        <f t="shared" si="31"/>
      </c>
      <c r="Q107" s="102"/>
      <c r="R107" s="36"/>
      <c r="S107" s="37"/>
      <c r="T107" s="36"/>
      <c r="U107" s="38"/>
      <c r="V107" s="105"/>
      <c r="W107" s="106"/>
      <c r="X107" s="102">
        <f t="shared" si="32"/>
      </c>
      <c r="Y107" s="102"/>
      <c r="Z107" s="101">
        <f t="shared" si="33"/>
      </c>
      <c r="AA107" s="101"/>
      <c r="AB107" s="101"/>
      <c r="AC107" s="101">
        <f t="shared" si="34"/>
      </c>
      <c r="AD107" s="101"/>
      <c r="AE107" s="101"/>
      <c r="AF107" s="101">
        <f t="shared" si="35"/>
      </c>
      <c r="AG107" s="101"/>
      <c r="AH107" s="101"/>
      <c r="AI107" s="52"/>
      <c r="AJ107" s="52"/>
      <c r="AK107" s="52"/>
      <c r="AL107" s="52"/>
      <c r="AM107" s="52"/>
      <c r="AN107" s="52"/>
      <c r="AO107" s="52"/>
      <c r="AP107" s="52"/>
      <c r="AQ107" s="5">
        <f t="shared" si="36"/>
      </c>
      <c r="AR107" s="6">
        <f>IF(V107="","",SUM($AC$102:AC106)+$AR$102)</f>
      </c>
    </row>
    <row r="108" spans="1:44" ht="19.5" customHeight="1">
      <c r="A108" s="3"/>
      <c r="B108" s="33">
        <f t="shared" si="26"/>
      </c>
      <c r="C108" s="52"/>
      <c r="D108" s="52"/>
      <c r="E108" s="52"/>
      <c r="F108" s="52"/>
      <c r="G108" s="52"/>
      <c r="H108" s="52"/>
      <c r="I108" s="52"/>
      <c r="J108" s="52"/>
      <c r="K108" s="52"/>
      <c r="L108" s="34">
        <f t="shared" si="27"/>
      </c>
      <c r="M108" s="35">
        <f t="shared" si="28"/>
      </c>
      <c r="N108" s="34">
        <f t="shared" si="29"/>
      </c>
      <c r="O108" s="35">
        <f t="shared" si="30"/>
      </c>
      <c r="P108" s="102">
        <f t="shared" si="31"/>
      </c>
      <c r="Q108" s="102"/>
      <c r="R108" s="36"/>
      <c r="S108" s="37"/>
      <c r="T108" s="36"/>
      <c r="U108" s="38"/>
      <c r="V108" s="105"/>
      <c r="W108" s="106"/>
      <c r="X108" s="102">
        <f t="shared" si="32"/>
      </c>
      <c r="Y108" s="102"/>
      <c r="Z108" s="101">
        <f t="shared" si="33"/>
      </c>
      <c r="AA108" s="101"/>
      <c r="AB108" s="101"/>
      <c r="AC108" s="101">
        <f t="shared" si="34"/>
      </c>
      <c r="AD108" s="101"/>
      <c r="AE108" s="101"/>
      <c r="AF108" s="101">
        <f t="shared" si="35"/>
      </c>
      <c r="AG108" s="101"/>
      <c r="AH108" s="101"/>
      <c r="AI108" s="52"/>
      <c r="AJ108" s="52"/>
      <c r="AK108" s="52"/>
      <c r="AL108" s="52"/>
      <c r="AM108" s="52"/>
      <c r="AN108" s="52"/>
      <c r="AO108" s="52"/>
      <c r="AP108" s="52"/>
      <c r="AQ108" s="5">
        <f t="shared" si="36"/>
      </c>
      <c r="AR108" s="6">
        <f>IF(V108="","",SUM($AC$102:AC107)+$AR$102)</f>
      </c>
    </row>
    <row r="109" spans="1:44" ht="19.5" customHeight="1">
      <c r="A109" s="3"/>
      <c r="B109" s="33">
        <f t="shared" si="26"/>
      </c>
      <c r="C109" s="52"/>
      <c r="D109" s="52"/>
      <c r="E109" s="52"/>
      <c r="F109" s="52"/>
      <c r="G109" s="52"/>
      <c r="H109" s="52"/>
      <c r="I109" s="52"/>
      <c r="J109" s="52"/>
      <c r="K109" s="52"/>
      <c r="L109" s="34">
        <f t="shared" si="27"/>
      </c>
      <c r="M109" s="35">
        <f t="shared" si="28"/>
      </c>
      <c r="N109" s="34">
        <f t="shared" si="29"/>
      </c>
      <c r="O109" s="35">
        <f t="shared" si="30"/>
      </c>
      <c r="P109" s="102">
        <f t="shared" si="31"/>
      </c>
      <c r="Q109" s="102"/>
      <c r="R109" s="36"/>
      <c r="S109" s="37"/>
      <c r="T109" s="36"/>
      <c r="U109" s="38"/>
      <c r="V109" s="105"/>
      <c r="W109" s="106"/>
      <c r="X109" s="102">
        <f t="shared" si="32"/>
      </c>
      <c r="Y109" s="102"/>
      <c r="Z109" s="101">
        <f t="shared" si="33"/>
      </c>
      <c r="AA109" s="101"/>
      <c r="AB109" s="101"/>
      <c r="AC109" s="101">
        <f t="shared" si="34"/>
      </c>
      <c r="AD109" s="101"/>
      <c r="AE109" s="101"/>
      <c r="AF109" s="101">
        <f t="shared" si="35"/>
      </c>
      <c r="AG109" s="101"/>
      <c r="AH109" s="101"/>
      <c r="AI109" s="52"/>
      <c r="AJ109" s="52"/>
      <c r="AK109" s="52"/>
      <c r="AL109" s="52"/>
      <c r="AM109" s="52"/>
      <c r="AN109" s="52"/>
      <c r="AO109" s="52"/>
      <c r="AP109" s="52"/>
      <c r="AQ109" s="5">
        <f t="shared" si="36"/>
      </c>
      <c r="AR109" s="6">
        <f>IF(V109="","",SUM($AC$102:AC108)+$AR$102)</f>
      </c>
    </row>
    <row r="110" spans="1:44" ht="19.5" customHeight="1">
      <c r="A110" s="3"/>
      <c r="B110" s="33">
        <f t="shared" si="26"/>
      </c>
      <c r="C110" s="52"/>
      <c r="D110" s="52"/>
      <c r="E110" s="52"/>
      <c r="F110" s="52"/>
      <c r="G110" s="52"/>
      <c r="H110" s="52"/>
      <c r="I110" s="52"/>
      <c r="J110" s="52"/>
      <c r="K110" s="52"/>
      <c r="L110" s="34">
        <f t="shared" si="27"/>
      </c>
      <c r="M110" s="35">
        <f t="shared" si="28"/>
      </c>
      <c r="N110" s="34">
        <f t="shared" si="29"/>
      </c>
      <c r="O110" s="35">
        <f t="shared" si="30"/>
      </c>
      <c r="P110" s="102">
        <f t="shared" si="31"/>
      </c>
      <c r="Q110" s="102"/>
      <c r="R110" s="36"/>
      <c r="S110" s="37"/>
      <c r="T110" s="36"/>
      <c r="U110" s="38"/>
      <c r="V110" s="105"/>
      <c r="W110" s="106"/>
      <c r="X110" s="102">
        <f t="shared" si="32"/>
      </c>
      <c r="Y110" s="102"/>
      <c r="Z110" s="101">
        <f t="shared" si="33"/>
      </c>
      <c r="AA110" s="101"/>
      <c r="AB110" s="101"/>
      <c r="AC110" s="101">
        <f t="shared" si="34"/>
      </c>
      <c r="AD110" s="101"/>
      <c r="AE110" s="101"/>
      <c r="AF110" s="101">
        <f t="shared" si="35"/>
      </c>
      <c r="AG110" s="101"/>
      <c r="AH110" s="101"/>
      <c r="AI110" s="52"/>
      <c r="AJ110" s="52"/>
      <c r="AK110" s="52"/>
      <c r="AL110" s="52"/>
      <c r="AM110" s="52"/>
      <c r="AN110" s="52"/>
      <c r="AO110" s="52"/>
      <c r="AP110" s="52"/>
      <c r="AQ110" s="5">
        <f t="shared" si="36"/>
      </c>
      <c r="AR110" s="6">
        <f>IF(V110="","",SUM($AC$102:AC109)+$AR$102)</f>
      </c>
    </row>
    <row r="111" spans="1:44" ht="19.5" customHeight="1">
      <c r="A111" s="3"/>
      <c r="B111" s="33">
        <f t="shared" si="26"/>
      </c>
      <c r="C111" s="52"/>
      <c r="D111" s="52"/>
      <c r="E111" s="52"/>
      <c r="F111" s="52"/>
      <c r="G111" s="52"/>
      <c r="H111" s="52"/>
      <c r="I111" s="52"/>
      <c r="J111" s="52"/>
      <c r="K111" s="52"/>
      <c r="L111" s="34">
        <f t="shared" si="27"/>
      </c>
      <c r="M111" s="35">
        <f t="shared" si="28"/>
      </c>
      <c r="N111" s="34">
        <f t="shared" si="29"/>
      </c>
      <c r="O111" s="35">
        <f t="shared" si="30"/>
      </c>
      <c r="P111" s="102">
        <f t="shared" si="31"/>
      </c>
      <c r="Q111" s="102"/>
      <c r="R111" s="36"/>
      <c r="S111" s="37"/>
      <c r="T111" s="36"/>
      <c r="U111" s="38"/>
      <c r="V111" s="105"/>
      <c r="W111" s="106"/>
      <c r="X111" s="102">
        <f t="shared" si="32"/>
      </c>
      <c r="Y111" s="102"/>
      <c r="Z111" s="101">
        <f t="shared" si="33"/>
      </c>
      <c r="AA111" s="101"/>
      <c r="AB111" s="101"/>
      <c r="AC111" s="101">
        <f t="shared" si="34"/>
      </c>
      <c r="AD111" s="101"/>
      <c r="AE111" s="101"/>
      <c r="AF111" s="101">
        <f t="shared" si="35"/>
      </c>
      <c r="AG111" s="101"/>
      <c r="AH111" s="101"/>
      <c r="AI111" s="52"/>
      <c r="AJ111" s="52"/>
      <c r="AK111" s="52"/>
      <c r="AL111" s="52"/>
      <c r="AM111" s="52"/>
      <c r="AN111" s="52"/>
      <c r="AO111" s="52"/>
      <c r="AP111" s="52"/>
      <c r="AQ111" s="5">
        <f t="shared" si="36"/>
      </c>
      <c r="AR111" s="6">
        <f>IF(V111="","",SUM($AC$102:AC110)+$AR$102)</f>
      </c>
    </row>
    <row r="112" spans="1:44" ht="19.5" customHeight="1">
      <c r="A112" s="3"/>
      <c r="B112" s="33">
        <f t="shared" si="26"/>
      </c>
      <c r="C112" s="52"/>
      <c r="D112" s="52"/>
      <c r="E112" s="52"/>
      <c r="F112" s="52"/>
      <c r="G112" s="52"/>
      <c r="H112" s="52"/>
      <c r="I112" s="52"/>
      <c r="J112" s="52"/>
      <c r="K112" s="52"/>
      <c r="L112" s="34">
        <f t="shared" si="27"/>
      </c>
      <c r="M112" s="35">
        <f t="shared" si="28"/>
      </c>
      <c r="N112" s="34">
        <f t="shared" si="29"/>
      </c>
      <c r="O112" s="35">
        <f t="shared" si="30"/>
      </c>
      <c r="P112" s="102">
        <f t="shared" si="31"/>
      </c>
      <c r="Q112" s="102"/>
      <c r="R112" s="36"/>
      <c r="S112" s="37"/>
      <c r="T112" s="36"/>
      <c r="U112" s="38"/>
      <c r="V112" s="105"/>
      <c r="W112" s="106"/>
      <c r="X112" s="102">
        <f t="shared" si="32"/>
      </c>
      <c r="Y112" s="102"/>
      <c r="Z112" s="101">
        <f t="shared" si="33"/>
      </c>
      <c r="AA112" s="101"/>
      <c r="AB112" s="101"/>
      <c r="AC112" s="101">
        <f t="shared" si="34"/>
      </c>
      <c r="AD112" s="101"/>
      <c r="AE112" s="101"/>
      <c r="AF112" s="101">
        <f t="shared" si="35"/>
      </c>
      <c r="AG112" s="101"/>
      <c r="AH112" s="101"/>
      <c r="AI112" s="52"/>
      <c r="AJ112" s="52"/>
      <c r="AK112" s="52"/>
      <c r="AL112" s="52"/>
      <c r="AM112" s="52"/>
      <c r="AN112" s="52"/>
      <c r="AO112" s="52"/>
      <c r="AP112" s="52"/>
      <c r="AQ112" s="5">
        <f t="shared" si="36"/>
      </c>
      <c r="AR112" s="6">
        <f>IF(V112="","",SUM($AC$102:AC111)+$AR$102)</f>
      </c>
    </row>
    <row r="113" spans="1:44" ht="19.5" customHeight="1">
      <c r="A113" s="3"/>
      <c r="B113" s="33">
        <f t="shared" si="26"/>
      </c>
      <c r="C113" s="52"/>
      <c r="D113" s="52"/>
      <c r="E113" s="52"/>
      <c r="F113" s="52"/>
      <c r="G113" s="52"/>
      <c r="H113" s="52"/>
      <c r="I113" s="52"/>
      <c r="J113" s="52"/>
      <c r="K113" s="52"/>
      <c r="L113" s="34">
        <f t="shared" si="27"/>
      </c>
      <c r="M113" s="35">
        <f t="shared" si="28"/>
      </c>
      <c r="N113" s="34">
        <f t="shared" si="29"/>
      </c>
      <c r="O113" s="35">
        <f t="shared" si="30"/>
      </c>
      <c r="P113" s="102">
        <f t="shared" si="31"/>
      </c>
      <c r="Q113" s="102"/>
      <c r="R113" s="36"/>
      <c r="S113" s="37"/>
      <c r="T113" s="36"/>
      <c r="U113" s="38"/>
      <c r="V113" s="105"/>
      <c r="W113" s="106"/>
      <c r="X113" s="102">
        <f t="shared" si="32"/>
      </c>
      <c r="Y113" s="102"/>
      <c r="Z113" s="101">
        <f t="shared" si="33"/>
      </c>
      <c r="AA113" s="101"/>
      <c r="AB113" s="101"/>
      <c r="AC113" s="101">
        <f t="shared" si="34"/>
      </c>
      <c r="AD113" s="101"/>
      <c r="AE113" s="101"/>
      <c r="AF113" s="101">
        <f t="shared" si="35"/>
      </c>
      <c r="AG113" s="101"/>
      <c r="AH113" s="101"/>
      <c r="AI113" s="52"/>
      <c r="AJ113" s="52"/>
      <c r="AK113" s="52"/>
      <c r="AL113" s="52"/>
      <c r="AM113" s="52"/>
      <c r="AN113" s="52"/>
      <c r="AO113" s="52"/>
      <c r="AP113" s="52"/>
      <c r="AQ113" s="5">
        <f t="shared" si="36"/>
      </c>
      <c r="AR113" s="6">
        <f>IF(V113="","",SUM($AC$102:AC112)+$AR$102)</f>
      </c>
    </row>
    <row r="114" spans="1:44" ht="19.5" customHeight="1">
      <c r="A114" s="3"/>
      <c r="B114" s="33">
        <f t="shared" si="26"/>
      </c>
      <c r="C114" s="52"/>
      <c r="D114" s="52"/>
      <c r="E114" s="52"/>
      <c r="F114" s="52"/>
      <c r="G114" s="52"/>
      <c r="H114" s="52"/>
      <c r="I114" s="52"/>
      <c r="J114" s="52"/>
      <c r="K114" s="52"/>
      <c r="L114" s="34">
        <f t="shared" si="27"/>
      </c>
      <c r="M114" s="35">
        <f t="shared" si="28"/>
      </c>
      <c r="N114" s="34">
        <f t="shared" si="29"/>
      </c>
      <c r="O114" s="35">
        <f t="shared" si="30"/>
      </c>
      <c r="P114" s="102">
        <f t="shared" si="31"/>
      </c>
      <c r="Q114" s="102"/>
      <c r="R114" s="36"/>
      <c r="S114" s="37"/>
      <c r="T114" s="36"/>
      <c r="U114" s="38"/>
      <c r="V114" s="105"/>
      <c r="W114" s="106"/>
      <c r="X114" s="102">
        <f t="shared" si="32"/>
      </c>
      <c r="Y114" s="102"/>
      <c r="Z114" s="101">
        <f t="shared" si="33"/>
      </c>
      <c r="AA114" s="101"/>
      <c r="AB114" s="101"/>
      <c r="AC114" s="101">
        <f t="shared" si="34"/>
      </c>
      <c r="AD114" s="101"/>
      <c r="AE114" s="101"/>
      <c r="AF114" s="101">
        <f t="shared" si="35"/>
      </c>
      <c r="AG114" s="101"/>
      <c r="AH114" s="101"/>
      <c r="AI114" s="52"/>
      <c r="AJ114" s="52"/>
      <c r="AK114" s="52"/>
      <c r="AL114" s="52"/>
      <c r="AM114" s="52"/>
      <c r="AN114" s="52"/>
      <c r="AO114" s="52"/>
      <c r="AP114" s="52"/>
      <c r="AQ114" s="5">
        <f t="shared" si="36"/>
      </c>
      <c r="AR114" s="6">
        <f>IF(V114="","",SUM($AC$102:AC113)+$AR$102)</f>
      </c>
    </row>
    <row r="115" spans="1:44" ht="19.5" customHeight="1">
      <c r="A115" s="3"/>
      <c r="B115" s="33">
        <f t="shared" si="26"/>
      </c>
      <c r="C115" s="52"/>
      <c r="D115" s="52"/>
      <c r="E115" s="52"/>
      <c r="F115" s="52"/>
      <c r="G115" s="52"/>
      <c r="H115" s="52"/>
      <c r="I115" s="52"/>
      <c r="J115" s="52"/>
      <c r="K115" s="52"/>
      <c r="L115" s="34">
        <f t="shared" si="27"/>
      </c>
      <c r="M115" s="35">
        <f t="shared" si="28"/>
      </c>
      <c r="N115" s="34">
        <f t="shared" si="29"/>
      </c>
      <c r="O115" s="35">
        <f t="shared" si="30"/>
      </c>
      <c r="P115" s="102">
        <f t="shared" si="31"/>
      </c>
      <c r="Q115" s="102"/>
      <c r="R115" s="36"/>
      <c r="S115" s="37"/>
      <c r="T115" s="36"/>
      <c r="U115" s="38"/>
      <c r="V115" s="105"/>
      <c r="W115" s="106"/>
      <c r="X115" s="102">
        <f t="shared" si="32"/>
      </c>
      <c r="Y115" s="102"/>
      <c r="Z115" s="101">
        <f t="shared" si="33"/>
      </c>
      <c r="AA115" s="101"/>
      <c r="AB115" s="101"/>
      <c r="AC115" s="101">
        <f t="shared" si="34"/>
      </c>
      <c r="AD115" s="101"/>
      <c r="AE115" s="101"/>
      <c r="AF115" s="101">
        <f t="shared" si="35"/>
      </c>
      <c r="AG115" s="101"/>
      <c r="AH115" s="101"/>
      <c r="AI115" s="52"/>
      <c r="AJ115" s="52"/>
      <c r="AK115" s="52"/>
      <c r="AL115" s="52"/>
      <c r="AM115" s="52"/>
      <c r="AN115" s="52"/>
      <c r="AO115" s="52"/>
      <c r="AP115" s="52"/>
      <c r="AQ115" s="5">
        <f t="shared" si="36"/>
      </c>
      <c r="AR115" s="6">
        <f>IF(V115="","",SUM($AC$102:AC114)+$AR$102)</f>
      </c>
    </row>
    <row r="116" spans="1:44" ht="19.5" customHeight="1">
      <c r="A116" s="3"/>
      <c r="B116" s="33">
        <f t="shared" si="26"/>
      </c>
      <c r="C116" s="52"/>
      <c r="D116" s="52"/>
      <c r="E116" s="52"/>
      <c r="F116" s="52"/>
      <c r="G116" s="52"/>
      <c r="H116" s="52"/>
      <c r="I116" s="52"/>
      <c r="J116" s="52"/>
      <c r="K116" s="52"/>
      <c r="L116" s="34">
        <f t="shared" si="27"/>
      </c>
      <c r="M116" s="35">
        <f t="shared" si="28"/>
      </c>
      <c r="N116" s="34">
        <f t="shared" si="29"/>
      </c>
      <c r="O116" s="35">
        <f t="shared" si="30"/>
      </c>
      <c r="P116" s="102">
        <f t="shared" si="31"/>
      </c>
      <c r="Q116" s="102"/>
      <c r="R116" s="36"/>
      <c r="S116" s="37"/>
      <c r="T116" s="36"/>
      <c r="U116" s="38"/>
      <c r="V116" s="105"/>
      <c r="W116" s="106"/>
      <c r="X116" s="102">
        <f t="shared" si="32"/>
      </c>
      <c r="Y116" s="102"/>
      <c r="Z116" s="101">
        <f t="shared" si="33"/>
      </c>
      <c r="AA116" s="101"/>
      <c r="AB116" s="101"/>
      <c r="AC116" s="101">
        <f t="shared" si="34"/>
      </c>
      <c r="AD116" s="101"/>
      <c r="AE116" s="101"/>
      <c r="AF116" s="101">
        <f t="shared" si="35"/>
      </c>
      <c r="AG116" s="101"/>
      <c r="AH116" s="101"/>
      <c r="AI116" s="52"/>
      <c r="AJ116" s="52"/>
      <c r="AK116" s="52"/>
      <c r="AL116" s="52"/>
      <c r="AM116" s="52"/>
      <c r="AN116" s="52"/>
      <c r="AO116" s="52"/>
      <c r="AP116" s="52"/>
      <c r="AQ116" s="5">
        <f t="shared" si="36"/>
      </c>
      <c r="AR116" s="6">
        <f>IF(V116="","",SUM($AC$102:AC115)+$AR$102)</f>
      </c>
    </row>
    <row r="117" spans="1:44" ht="19.5" customHeight="1">
      <c r="A117" s="3"/>
      <c r="B117" s="33">
        <f t="shared" si="26"/>
      </c>
      <c r="C117" s="52"/>
      <c r="D117" s="52"/>
      <c r="E117" s="52"/>
      <c r="F117" s="52"/>
      <c r="G117" s="52"/>
      <c r="H117" s="52"/>
      <c r="I117" s="52"/>
      <c r="J117" s="52"/>
      <c r="K117" s="52"/>
      <c r="L117" s="34">
        <f t="shared" si="27"/>
      </c>
      <c r="M117" s="35">
        <f t="shared" si="28"/>
      </c>
      <c r="N117" s="34">
        <f t="shared" si="29"/>
      </c>
      <c r="O117" s="35">
        <f t="shared" si="30"/>
      </c>
      <c r="P117" s="102">
        <f t="shared" si="31"/>
      </c>
      <c r="Q117" s="102"/>
      <c r="R117" s="36"/>
      <c r="S117" s="37"/>
      <c r="T117" s="36"/>
      <c r="U117" s="38"/>
      <c r="V117" s="105"/>
      <c r="W117" s="106"/>
      <c r="X117" s="102">
        <f t="shared" si="32"/>
      </c>
      <c r="Y117" s="102"/>
      <c r="Z117" s="101">
        <f t="shared" si="33"/>
      </c>
      <c r="AA117" s="101"/>
      <c r="AB117" s="101"/>
      <c r="AC117" s="101">
        <f t="shared" si="34"/>
      </c>
      <c r="AD117" s="101"/>
      <c r="AE117" s="101"/>
      <c r="AF117" s="101">
        <f t="shared" si="35"/>
      </c>
      <c r="AG117" s="101"/>
      <c r="AH117" s="101"/>
      <c r="AI117" s="52"/>
      <c r="AJ117" s="52"/>
      <c r="AK117" s="52"/>
      <c r="AL117" s="52"/>
      <c r="AM117" s="52"/>
      <c r="AN117" s="52"/>
      <c r="AO117" s="52"/>
      <c r="AP117" s="52"/>
      <c r="AQ117" s="5">
        <f t="shared" si="36"/>
      </c>
      <c r="AR117" s="6">
        <f>IF(V117="","",SUM($AC$102:AC116)+$AR$102)</f>
      </c>
    </row>
    <row r="118" spans="1:44" ht="19.5" customHeight="1">
      <c r="A118" s="3"/>
      <c r="B118" s="33">
        <f t="shared" si="26"/>
      </c>
      <c r="C118" s="52"/>
      <c r="D118" s="52"/>
      <c r="E118" s="52"/>
      <c r="F118" s="52"/>
      <c r="G118" s="52"/>
      <c r="H118" s="52"/>
      <c r="I118" s="52"/>
      <c r="J118" s="52"/>
      <c r="K118" s="52"/>
      <c r="L118" s="34">
        <f t="shared" si="27"/>
      </c>
      <c r="M118" s="35">
        <f t="shared" si="28"/>
      </c>
      <c r="N118" s="34">
        <f t="shared" si="29"/>
      </c>
      <c r="O118" s="35">
        <f t="shared" si="30"/>
      </c>
      <c r="P118" s="102">
        <f t="shared" si="31"/>
      </c>
      <c r="Q118" s="102"/>
      <c r="R118" s="36"/>
      <c r="S118" s="37"/>
      <c r="T118" s="36"/>
      <c r="U118" s="38"/>
      <c r="V118" s="105"/>
      <c r="W118" s="106"/>
      <c r="X118" s="102">
        <f t="shared" si="32"/>
      </c>
      <c r="Y118" s="102"/>
      <c r="Z118" s="101">
        <f t="shared" si="33"/>
      </c>
      <c r="AA118" s="101"/>
      <c r="AB118" s="101"/>
      <c r="AC118" s="101">
        <f t="shared" si="34"/>
      </c>
      <c r="AD118" s="101"/>
      <c r="AE118" s="101"/>
      <c r="AF118" s="101">
        <f t="shared" si="35"/>
      </c>
      <c r="AG118" s="101"/>
      <c r="AH118" s="101"/>
      <c r="AI118" s="52"/>
      <c r="AJ118" s="52"/>
      <c r="AK118" s="52"/>
      <c r="AL118" s="52"/>
      <c r="AM118" s="52"/>
      <c r="AN118" s="52"/>
      <c r="AO118" s="52"/>
      <c r="AP118" s="52"/>
      <c r="AQ118" s="5">
        <f t="shared" si="36"/>
      </c>
      <c r="AR118" s="6">
        <f>IF(V118="","",SUM($AC$102:AC117)+$AR$102)</f>
      </c>
    </row>
    <row r="119" spans="1:44" ht="19.5" customHeight="1">
      <c r="A119" s="3"/>
      <c r="B119" s="33">
        <f t="shared" si="26"/>
      </c>
      <c r="C119" s="52"/>
      <c r="D119" s="52"/>
      <c r="E119" s="52"/>
      <c r="F119" s="52"/>
      <c r="G119" s="52"/>
      <c r="H119" s="52"/>
      <c r="I119" s="52"/>
      <c r="J119" s="52"/>
      <c r="K119" s="52"/>
      <c r="L119" s="34">
        <f t="shared" si="27"/>
      </c>
      <c r="M119" s="35">
        <f t="shared" si="28"/>
      </c>
      <c r="N119" s="34">
        <f t="shared" si="29"/>
      </c>
      <c r="O119" s="35">
        <f t="shared" si="30"/>
      </c>
      <c r="P119" s="102">
        <f t="shared" si="31"/>
      </c>
      <c r="Q119" s="102"/>
      <c r="R119" s="36"/>
      <c r="S119" s="37"/>
      <c r="T119" s="36"/>
      <c r="U119" s="38"/>
      <c r="V119" s="105"/>
      <c r="W119" s="106"/>
      <c r="X119" s="102">
        <f t="shared" si="32"/>
      </c>
      <c r="Y119" s="102"/>
      <c r="Z119" s="101">
        <f t="shared" si="33"/>
      </c>
      <c r="AA119" s="101"/>
      <c r="AB119" s="101"/>
      <c r="AC119" s="101">
        <f t="shared" si="34"/>
      </c>
      <c r="AD119" s="101"/>
      <c r="AE119" s="101"/>
      <c r="AF119" s="101">
        <f t="shared" si="35"/>
      </c>
      <c r="AG119" s="101"/>
      <c r="AH119" s="101"/>
      <c r="AI119" s="52"/>
      <c r="AJ119" s="52"/>
      <c r="AK119" s="52"/>
      <c r="AL119" s="52"/>
      <c r="AM119" s="52"/>
      <c r="AN119" s="52"/>
      <c r="AO119" s="52"/>
      <c r="AP119" s="52"/>
      <c r="AQ119" s="5">
        <f t="shared" si="36"/>
      </c>
      <c r="AR119" s="6">
        <f>IF(V119="","",SUM($AC$102:AC118)+$AR$102)</f>
      </c>
    </row>
    <row r="120" spans="1:44" ht="19.5" customHeight="1">
      <c r="A120" s="3"/>
      <c r="B120" s="33">
        <f t="shared" si="26"/>
      </c>
      <c r="C120" s="52"/>
      <c r="D120" s="52"/>
      <c r="E120" s="52"/>
      <c r="F120" s="52"/>
      <c r="G120" s="52"/>
      <c r="H120" s="52"/>
      <c r="I120" s="52"/>
      <c r="J120" s="52"/>
      <c r="K120" s="52"/>
      <c r="L120" s="34">
        <f t="shared" si="27"/>
      </c>
      <c r="M120" s="35">
        <f t="shared" si="28"/>
      </c>
      <c r="N120" s="34">
        <f t="shared" si="29"/>
      </c>
      <c r="O120" s="35">
        <f t="shared" si="30"/>
      </c>
      <c r="P120" s="102">
        <f t="shared" si="31"/>
      </c>
      <c r="Q120" s="102"/>
      <c r="R120" s="36"/>
      <c r="S120" s="37"/>
      <c r="T120" s="36"/>
      <c r="U120" s="38"/>
      <c r="V120" s="105"/>
      <c r="W120" s="106"/>
      <c r="X120" s="102">
        <f t="shared" si="32"/>
      </c>
      <c r="Y120" s="102"/>
      <c r="Z120" s="101">
        <f t="shared" si="33"/>
      </c>
      <c r="AA120" s="101"/>
      <c r="AB120" s="101"/>
      <c r="AC120" s="101">
        <f t="shared" si="34"/>
      </c>
      <c r="AD120" s="101"/>
      <c r="AE120" s="101"/>
      <c r="AF120" s="101">
        <f t="shared" si="35"/>
      </c>
      <c r="AG120" s="101"/>
      <c r="AH120" s="101"/>
      <c r="AI120" s="52"/>
      <c r="AJ120" s="52"/>
      <c r="AK120" s="52"/>
      <c r="AL120" s="52"/>
      <c r="AM120" s="52"/>
      <c r="AN120" s="52"/>
      <c r="AO120" s="52"/>
      <c r="AP120" s="52"/>
      <c r="AQ120" s="5">
        <f t="shared" si="36"/>
      </c>
      <c r="AR120" s="6">
        <f>IF(V120="","",SUM($AC$102:AC119)+$AR$102)</f>
      </c>
    </row>
    <row r="121" spans="1:44" ht="19.5" customHeight="1">
      <c r="A121" s="3"/>
      <c r="B121" s="33">
        <f t="shared" si="26"/>
      </c>
      <c r="C121" s="52"/>
      <c r="D121" s="52"/>
      <c r="E121" s="52"/>
      <c r="F121" s="52"/>
      <c r="G121" s="52"/>
      <c r="H121" s="52"/>
      <c r="I121" s="52"/>
      <c r="J121" s="52"/>
      <c r="K121" s="52"/>
      <c r="L121" s="34">
        <f t="shared" si="27"/>
      </c>
      <c r="M121" s="35">
        <f t="shared" si="28"/>
      </c>
      <c r="N121" s="34">
        <f t="shared" si="29"/>
      </c>
      <c r="O121" s="35">
        <f t="shared" si="30"/>
      </c>
      <c r="P121" s="102">
        <f t="shared" si="31"/>
      </c>
      <c r="Q121" s="102"/>
      <c r="R121" s="36"/>
      <c r="S121" s="37"/>
      <c r="T121" s="36"/>
      <c r="U121" s="38"/>
      <c r="V121" s="105"/>
      <c r="W121" s="106"/>
      <c r="X121" s="102">
        <f t="shared" si="32"/>
      </c>
      <c r="Y121" s="102"/>
      <c r="Z121" s="101">
        <f t="shared" si="33"/>
      </c>
      <c r="AA121" s="101"/>
      <c r="AB121" s="101"/>
      <c r="AC121" s="101">
        <f t="shared" si="34"/>
      </c>
      <c r="AD121" s="101"/>
      <c r="AE121" s="101"/>
      <c r="AF121" s="101">
        <f t="shared" si="35"/>
      </c>
      <c r="AG121" s="101"/>
      <c r="AH121" s="101"/>
      <c r="AI121" s="52"/>
      <c r="AJ121" s="52"/>
      <c r="AK121" s="52"/>
      <c r="AL121" s="52"/>
      <c r="AM121" s="52"/>
      <c r="AN121" s="52"/>
      <c r="AO121" s="52"/>
      <c r="AP121" s="52"/>
      <c r="AQ121" s="5">
        <f t="shared" si="36"/>
      </c>
      <c r="AR121" s="6">
        <f>IF(V121="","",SUM($AC$102:AC120)+$AR$102)</f>
      </c>
    </row>
    <row r="122" spans="1:44" ht="19.5" customHeight="1">
      <c r="A122" s="3"/>
      <c r="B122" s="33">
        <f t="shared" si="26"/>
      </c>
      <c r="C122" s="52"/>
      <c r="D122" s="52"/>
      <c r="E122" s="52"/>
      <c r="F122" s="52"/>
      <c r="G122" s="52"/>
      <c r="H122" s="52"/>
      <c r="I122" s="52"/>
      <c r="J122" s="52"/>
      <c r="K122" s="52"/>
      <c r="L122" s="34">
        <f t="shared" si="27"/>
      </c>
      <c r="M122" s="35">
        <f t="shared" si="28"/>
      </c>
      <c r="N122" s="34">
        <f t="shared" si="29"/>
      </c>
      <c r="O122" s="35">
        <f t="shared" si="30"/>
      </c>
      <c r="P122" s="102">
        <f t="shared" si="31"/>
      </c>
      <c r="Q122" s="102"/>
      <c r="R122" s="36"/>
      <c r="S122" s="37"/>
      <c r="T122" s="36"/>
      <c r="U122" s="38"/>
      <c r="V122" s="105"/>
      <c r="W122" s="106"/>
      <c r="X122" s="102">
        <f t="shared" si="32"/>
      </c>
      <c r="Y122" s="102"/>
      <c r="Z122" s="101">
        <f t="shared" si="33"/>
      </c>
      <c r="AA122" s="101"/>
      <c r="AB122" s="101"/>
      <c r="AC122" s="101">
        <f t="shared" si="34"/>
      </c>
      <c r="AD122" s="101"/>
      <c r="AE122" s="101"/>
      <c r="AF122" s="101">
        <f t="shared" si="35"/>
      </c>
      <c r="AG122" s="101"/>
      <c r="AH122" s="101"/>
      <c r="AI122" s="52"/>
      <c r="AJ122" s="52"/>
      <c r="AK122" s="52"/>
      <c r="AL122" s="52"/>
      <c r="AM122" s="52"/>
      <c r="AN122" s="52"/>
      <c r="AO122" s="52"/>
      <c r="AP122" s="52"/>
      <c r="AQ122" s="5">
        <f t="shared" si="36"/>
      </c>
      <c r="AR122" s="6">
        <f>IF(V122="","",SUM($AC$102:AC121)+$AR$102)</f>
      </c>
    </row>
    <row r="123" spans="1:44" ht="19.5" customHeight="1">
      <c r="A123" s="3"/>
      <c r="B123" s="33">
        <f t="shared" si="26"/>
      </c>
      <c r="C123" s="52"/>
      <c r="D123" s="52"/>
      <c r="E123" s="52"/>
      <c r="F123" s="52"/>
      <c r="G123" s="52"/>
      <c r="H123" s="52"/>
      <c r="I123" s="52"/>
      <c r="J123" s="52"/>
      <c r="K123" s="52"/>
      <c r="L123" s="34">
        <f t="shared" si="27"/>
      </c>
      <c r="M123" s="35">
        <f t="shared" si="28"/>
      </c>
      <c r="N123" s="34">
        <f t="shared" si="29"/>
      </c>
      <c r="O123" s="35">
        <f t="shared" si="30"/>
      </c>
      <c r="P123" s="102">
        <f t="shared" si="31"/>
      </c>
      <c r="Q123" s="102"/>
      <c r="R123" s="36"/>
      <c r="S123" s="37"/>
      <c r="T123" s="36"/>
      <c r="U123" s="38"/>
      <c r="V123" s="105"/>
      <c r="W123" s="106"/>
      <c r="X123" s="102">
        <f t="shared" si="32"/>
      </c>
      <c r="Y123" s="102"/>
      <c r="Z123" s="101">
        <f t="shared" si="33"/>
      </c>
      <c r="AA123" s="101"/>
      <c r="AB123" s="101"/>
      <c r="AC123" s="101">
        <f t="shared" si="34"/>
      </c>
      <c r="AD123" s="101"/>
      <c r="AE123" s="101"/>
      <c r="AF123" s="101">
        <f t="shared" si="35"/>
      </c>
      <c r="AG123" s="101"/>
      <c r="AH123" s="101"/>
      <c r="AI123" s="52"/>
      <c r="AJ123" s="52"/>
      <c r="AK123" s="52"/>
      <c r="AL123" s="52"/>
      <c r="AM123" s="52"/>
      <c r="AN123" s="52"/>
      <c r="AO123" s="52"/>
      <c r="AP123" s="52"/>
      <c r="AQ123" s="5">
        <f t="shared" si="36"/>
      </c>
      <c r="AR123" s="6">
        <f>IF(V123="","",SUM($AC$102:AC122)+$AR$102)</f>
      </c>
    </row>
    <row r="124" spans="1:44" ht="19.5" customHeight="1">
      <c r="A124" s="3"/>
      <c r="B124" s="33">
        <f t="shared" si="26"/>
      </c>
      <c r="C124" s="52"/>
      <c r="D124" s="52"/>
      <c r="E124" s="52"/>
      <c r="F124" s="52"/>
      <c r="G124" s="52"/>
      <c r="H124" s="52"/>
      <c r="I124" s="52"/>
      <c r="J124" s="52"/>
      <c r="K124" s="52"/>
      <c r="L124" s="34">
        <f t="shared" si="27"/>
      </c>
      <c r="M124" s="35">
        <f t="shared" si="28"/>
      </c>
      <c r="N124" s="34">
        <f t="shared" si="29"/>
      </c>
      <c r="O124" s="35">
        <f t="shared" si="30"/>
      </c>
      <c r="P124" s="102">
        <f t="shared" si="31"/>
      </c>
      <c r="Q124" s="102"/>
      <c r="R124" s="36"/>
      <c r="S124" s="37"/>
      <c r="T124" s="36"/>
      <c r="U124" s="38"/>
      <c r="V124" s="105"/>
      <c r="W124" s="106"/>
      <c r="X124" s="102">
        <f t="shared" si="32"/>
      </c>
      <c r="Y124" s="102"/>
      <c r="Z124" s="101">
        <f t="shared" si="33"/>
      </c>
      <c r="AA124" s="101"/>
      <c r="AB124" s="101"/>
      <c r="AC124" s="101">
        <f t="shared" si="34"/>
      </c>
      <c r="AD124" s="101"/>
      <c r="AE124" s="101"/>
      <c r="AF124" s="101">
        <f t="shared" si="35"/>
      </c>
      <c r="AG124" s="101"/>
      <c r="AH124" s="101"/>
      <c r="AI124" s="52"/>
      <c r="AJ124" s="52"/>
      <c r="AK124" s="52"/>
      <c r="AL124" s="52"/>
      <c r="AM124" s="52"/>
      <c r="AN124" s="52"/>
      <c r="AO124" s="52"/>
      <c r="AP124" s="52"/>
      <c r="AQ124" s="5">
        <f t="shared" si="36"/>
      </c>
      <c r="AR124" s="6">
        <f>IF(V124="","",SUM($AC$102:AC123)+$AR$102)</f>
      </c>
    </row>
    <row r="125" spans="1:44" ht="19.5" customHeight="1">
      <c r="A125" s="3"/>
      <c r="B125" s="33">
        <f t="shared" si="26"/>
      </c>
      <c r="C125" s="52"/>
      <c r="D125" s="52"/>
      <c r="E125" s="52"/>
      <c r="F125" s="52"/>
      <c r="G125" s="52"/>
      <c r="H125" s="52"/>
      <c r="I125" s="52"/>
      <c r="J125" s="52"/>
      <c r="K125" s="52"/>
      <c r="L125" s="34">
        <f t="shared" si="27"/>
      </c>
      <c r="M125" s="35">
        <f t="shared" si="28"/>
      </c>
      <c r="N125" s="34">
        <f t="shared" si="29"/>
      </c>
      <c r="O125" s="35">
        <f t="shared" si="30"/>
      </c>
      <c r="P125" s="102">
        <f t="shared" si="31"/>
      </c>
      <c r="Q125" s="102"/>
      <c r="R125" s="36"/>
      <c r="S125" s="37"/>
      <c r="T125" s="36"/>
      <c r="U125" s="38"/>
      <c r="V125" s="105"/>
      <c r="W125" s="106"/>
      <c r="X125" s="102">
        <f t="shared" si="32"/>
      </c>
      <c r="Y125" s="102"/>
      <c r="Z125" s="101">
        <f t="shared" si="33"/>
      </c>
      <c r="AA125" s="101"/>
      <c r="AB125" s="101"/>
      <c r="AC125" s="101">
        <f t="shared" si="34"/>
      </c>
      <c r="AD125" s="101"/>
      <c r="AE125" s="101"/>
      <c r="AF125" s="101">
        <f t="shared" si="35"/>
      </c>
      <c r="AG125" s="101"/>
      <c r="AH125" s="101"/>
      <c r="AI125" s="52"/>
      <c r="AJ125" s="52"/>
      <c r="AK125" s="52"/>
      <c r="AL125" s="52"/>
      <c r="AM125" s="52"/>
      <c r="AN125" s="52"/>
      <c r="AO125" s="52"/>
      <c r="AP125" s="52"/>
      <c r="AQ125" s="5">
        <f t="shared" si="36"/>
      </c>
      <c r="AR125" s="6">
        <f>IF(V125="","",SUM($AC$102:AC124)+$AR$102)</f>
      </c>
    </row>
    <row r="126" spans="1:44" ht="19.5" customHeight="1">
      <c r="A126" s="3"/>
      <c r="B126" s="33">
        <f t="shared" si="26"/>
      </c>
      <c r="C126" s="52"/>
      <c r="D126" s="52"/>
      <c r="E126" s="52"/>
      <c r="F126" s="52"/>
      <c r="G126" s="52"/>
      <c r="H126" s="52"/>
      <c r="I126" s="52"/>
      <c r="J126" s="52"/>
      <c r="K126" s="52"/>
      <c r="L126" s="34">
        <f t="shared" si="27"/>
      </c>
      <c r="M126" s="35">
        <f t="shared" si="28"/>
      </c>
      <c r="N126" s="34">
        <f t="shared" si="29"/>
      </c>
      <c r="O126" s="35">
        <f t="shared" si="30"/>
      </c>
      <c r="P126" s="102">
        <f t="shared" si="31"/>
      </c>
      <c r="Q126" s="102"/>
      <c r="R126" s="36"/>
      <c r="S126" s="37"/>
      <c r="T126" s="36"/>
      <c r="U126" s="38"/>
      <c r="V126" s="105"/>
      <c r="W126" s="106"/>
      <c r="X126" s="102">
        <f t="shared" si="32"/>
      </c>
      <c r="Y126" s="102"/>
      <c r="Z126" s="101">
        <f t="shared" si="33"/>
      </c>
      <c r="AA126" s="101"/>
      <c r="AB126" s="101"/>
      <c r="AC126" s="101">
        <f t="shared" si="34"/>
      </c>
      <c r="AD126" s="101"/>
      <c r="AE126" s="101"/>
      <c r="AF126" s="101">
        <f t="shared" si="35"/>
      </c>
      <c r="AG126" s="101"/>
      <c r="AH126" s="101"/>
      <c r="AI126" s="52"/>
      <c r="AJ126" s="52"/>
      <c r="AK126" s="52"/>
      <c r="AL126" s="52"/>
      <c r="AM126" s="52"/>
      <c r="AN126" s="52"/>
      <c r="AO126" s="52"/>
      <c r="AP126" s="52"/>
      <c r="AQ126" s="5">
        <f t="shared" si="36"/>
      </c>
      <c r="AR126" s="6">
        <f>IF(V126="","",SUM($AC$102:AC125)+$AR$102)</f>
      </c>
    </row>
    <row r="127" spans="1:44" ht="19.5" customHeight="1">
      <c r="A127" s="3"/>
      <c r="B127" s="33">
        <f t="shared" si="26"/>
      </c>
      <c r="C127" s="52"/>
      <c r="D127" s="52"/>
      <c r="E127" s="52"/>
      <c r="F127" s="52"/>
      <c r="G127" s="52"/>
      <c r="H127" s="52"/>
      <c r="I127" s="52"/>
      <c r="J127" s="52"/>
      <c r="K127" s="52"/>
      <c r="L127" s="34">
        <f t="shared" si="27"/>
      </c>
      <c r="M127" s="35">
        <f t="shared" si="28"/>
      </c>
      <c r="N127" s="34">
        <f t="shared" si="29"/>
      </c>
      <c r="O127" s="35">
        <f t="shared" si="30"/>
      </c>
      <c r="P127" s="102">
        <f t="shared" si="31"/>
      </c>
      <c r="Q127" s="102"/>
      <c r="R127" s="36"/>
      <c r="S127" s="37"/>
      <c r="T127" s="36"/>
      <c r="U127" s="38"/>
      <c r="V127" s="105"/>
      <c r="W127" s="106"/>
      <c r="X127" s="102">
        <f t="shared" si="32"/>
      </c>
      <c r="Y127" s="102"/>
      <c r="Z127" s="101">
        <f t="shared" si="33"/>
      </c>
      <c r="AA127" s="101"/>
      <c r="AB127" s="101"/>
      <c r="AC127" s="101">
        <f t="shared" si="34"/>
      </c>
      <c r="AD127" s="101"/>
      <c r="AE127" s="101"/>
      <c r="AF127" s="101">
        <f t="shared" si="35"/>
      </c>
      <c r="AG127" s="101"/>
      <c r="AH127" s="101"/>
      <c r="AI127" s="52"/>
      <c r="AJ127" s="52"/>
      <c r="AK127" s="52"/>
      <c r="AL127" s="52"/>
      <c r="AM127" s="52"/>
      <c r="AN127" s="52"/>
      <c r="AO127" s="52"/>
      <c r="AP127" s="52"/>
      <c r="AQ127" s="5">
        <f t="shared" si="36"/>
      </c>
      <c r="AR127" s="6">
        <f>IF(V127="","",SUM($AC$102:AC126)+$AR$102)</f>
      </c>
    </row>
    <row r="128" spans="1:44" ht="19.5" customHeight="1">
      <c r="A128" s="3"/>
      <c r="B128" s="33">
        <f t="shared" si="26"/>
      </c>
      <c r="C128" s="52"/>
      <c r="D128" s="52"/>
      <c r="E128" s="52"/>
      <c r="F128" s="52"/>
      <c r="G128" s="52"/>
      <c r="H128" s="52"/>
      <c r="I128" s="52"/>
      <c r="J128" s="52"/>
      <c r="K128" s="52"/>
      <c r="L128" s="34">
        <f t="shared" si="27"/>
      </c>
      <c r="M128" s="35">
        <f t="shared" si="28"/>
      </c>
      <c r="N128" s="34">
        <f t="shared" si="29"/>
      </c>
      <c r="O128" s="35">
        <f t="shared" si="30"/>
      </c>
      <c r="P128" s="102">
        <f t="shared" si="31"/>
      </c>
      <c r="Q128" s="102"/>
      <c r="R128" s="36"/>
      <c r="S128" s="37"/>
      <c r="T128" s="36"/>
      <c r="U128" s="38"/>
      <c r="V128" s="105"/>
      <c r="W128" s="106"/>
      <c r="X128" s="102">
        <f t="shared" si="32"/>
      </c>
      <c r="Y128" s="102"/>
      <c r="Z128" s="101">
        <f t="shared" si="33"/>
      </c>
      <c r="AA128" s="101"/>
      <c r="AB128" s="101"/>
      <c r="AC128" s="101">
        <f t="shared" si="34"/>
      </c>
      <c r="AD128" s="101"/>
      <c r="AE128" s="101"/>
      <c r="AF128" s="101">
        <f t="shared" si="35"/>
      </c>
      <c r="AG128" s="101"/>
      <c r="AH128" s="101"/>
      <c r="AI128" s="52"/>
      <c r="AJ128" s="52"/>
      <c r="AK128" s="52"/>
      <c r="AL128" s="52"/>
      <c r="AM128" s="52"/>
      <c r="AN128" s="52"/>
      <c r="AO128" s="52"/>
      <c r="AP128" s="52"/>
      <c r="AQ128" s="5">
        <f t="shared" si="36"/>
      </c>
      <c r="AR128" s="6">
        <f>IF(V128="","",SUM($AC$102:AC127)+$AR$102)</f>
      </c>
    </row>
    <row r="129" spans="1:44" ht="19.5" customHeight="1">
      <c r="A129" s="3"/>
      <c r="B129" s="33">
        <f t="shared" si="26"/>
      </c>
      <c r="C129" s="52"/>
      <c r="D129" s="52"/>
      <c r="E129" s="52"/>
      <c r="F129" s="52"/>
      <c r="G129" s="52"/>
      <c r="H129" s="52"/>
      <c r="I129" s="52"/>
      <c r="J129" s="52"/>
      <c r="K129" s="52"/>
      <c r="L129" s="34">
        <f t="shared" si="27"/>
      </c>
      <c r="M129" s="35">
        <f t="shared" si="28"/>
      </c>
      <c r="N129" s="34">
        <f t="shared" si="29"/>
      </c>
      <c r="O129" s="35">
        <f t="shared" si="30"/>
      </c>
      <c r="P129" s="102">
        <f t="shared" si="31"/>
      </c>
      <c r="Q129" s="102"/>
      <c r="R129" s="36"/>
      <c r="S129" s="37"/>
      <c r="T129" s="36"/>
      <c r="U129" s="38"/>
      <c r="V129" s="105"/>
      <c r="W129" s="106"/>
      <c r="X129" s="102">
        <f t="shared" si="32"/>
      </c>
      <c r="Y129" s="102"/>
      <c r="Z129" s="101">
        <f t="shared" si="33"/>
      </c>
      <c r="AA129" s="101"/>
      <c r="AB129" s="101"/>
      <c r="AC129" s="101">
        <f t="shared" si="34"/>
      </c>
      <c r="AD129" s="101"/>
      <c r="AE129" s="101"/>
      <c r="AF129" s="101">
        <f t="shared" si="35"/>
      </c>
      <c r="AG129" s="101"/>
      <c r="AH129" s="101"/>
      <c r="AI129" s="52"/>
      <c r="AJ129" s="52"/>
      <c r="AK129" s="52"/>
      <c r="AL129" s="52"/>
      <c r="AM129" s="52"/>
      <c r="AN129" s="52"/>
      <c r="AO129" s="52"/>
      <c r="AP129" s="52"/>
      <c r="AQ129" s="5">
        <f t="shared" si="36"/>
      </c>
      <c r="AR129" s="6">
        <f>IF(V129="","",SUM($AC$102:AC128)+$AR$102)</f>
      </c>
    </row>
    <row r="130" spans="1:44" ht="19.5" customHeight="1">
      <c r="A130" s="3"/>
      <c r="B130" s="33">
        <f t="shared" si="26"/>
      </c>
      <c r="C130" s="52"/>
      <c r="D130" s="52"/>
      <c r="E130" s="52"/>
      <c r="F130" s="52"/>
      <c r="G130" s="52"/>
      <c r="H130" s="52"/>
      <c r="I130" s="52"/>
      <c r="J130" s="52"/>
      <c r="K130" s="52"/>
      <c r="L130" s="34">
        <f t="shared" si="27"/>
      </c>
      <c r="M130" s="35">
        <f t="shared" si="28"/>
      </c>
      <c r="N130" s="34">
        <f t="shared" si="29"/>
      </c>
      <c r="O130" s="35">
        <f t="shared" si="30"/>
      </c>
      <c r="P130" s="102">
        <f t="shared" si="31"/>
      </c>
      <c r="Q130" s="102"/>
      <c r="R130" s="36"/>
      <c r="S130" s="37"/>
      <c r="T130" s="36"/>
      <c r="U130" s="38"/>
      <c r="V130" s="105"/>
      <c r="W130" s="106"/>
      <c r="X130" s="102">
        <f t="shared" si="32"/>
      </c>
      <c r="Y130" s="102"/>
      <c r="Z130" s="101">
        <f t="shared" si="33"/>
      </c>
      <c r="AA130" s="101"/>
      <c r="AB130" s="101"/>
      <c r="AC130" s="101">
        <f t="shared" si="34"/>
      </c>
      <c r="AD130" s="101"/>
      <c r="AE130" s="101"/>
      <c r="AF130" s="101">
        <f t="shared" si="35"/>
      </c>
      <c r="AG130" s="101"/>
      <c r="AH130" s="101"/>
      <c r="AI130" s="52"/>
      <c r="AJ130" s="52"/>
      <c r="AK130" s="52"/>
      <c r="AL130" s="52"/>
      <c r="AM130" s="52"/>
      <c r="AN130" s="52"/>
      <c r="AO130" s="52"/>
      <c r="AP130" s="52"/>
      <c r="AQ130" s="5">
        <f t="shared" si="36"/>
      </c>
      <c r="AR130" s="6">
        <f>IF(V130="","",SUM($AC$102:AC129)+$AR$102)</f>
      </c>
    </row>
    <row r="131" spans="1:44" ht="19.5" customHeight="1">
      <c r="A131" s="3"/>
      <c r="B131" s="33">
        <f t="shared" si="26"/>
      </c>
      <c r="C131" s="52"/>
      <c r="D131" s="52"/>
      <c r="E131" s="52"/>
      <c r="F131" s="52"/>
      <c r="G131" s="52"/>
      <c r="H131" s="52"/>
      <c r="I131" s="52"/>
      <c r="J131" s="52"/>
      <c r="K131" s="52"/>
      <c r="L131" s="34">
        <f t="shared" si="27"/>
      </c>
      <c r="M131" s="35">
        <f t="shared" si="28"/>
      </c>
      <c r="N131" s="34">
        <f t="shared" si="29"/>
      </c>
      <c r="O131" s="35">
        <f t="shared" si="30"/>
      </c>
      <c r="P131" s="102">
        <f t="shared" si="31"/>
      </c>
      <c r="Q131" s="102"/>
      <c r="R131" s="36"/>
      <c r="S131" s="37"/>
      <c r="T131" s="36"/>
      <c r="U131" s="38"/>
      <c r="V131" s="105"/>
      <c r="W131" s="106"/>
      <c r="X131" s="102">
        <f t="shared" si="32"/>
      </c>
      <c r="Y131" s="102"/>
      <c r="Z131" s="101">
        <f t="shared" si="33"/>
      </c>
      <c r="AA131" s="101"/>
      <c r="AB131" s="101"/>
      <c r="AC131" s="101">
        <f t="shared" si="34"/>
      </c>
      <c r="AD131" s="101"/>
      <c r="AE131" s="101"/>
      <c r="AF131" s="101">
        <f t="shared" si="35"/>
      </c>
      <c r="AG131" s="101"/>
      <c r="AH131" s="101"/>
      <c r="AI131" s="52"/>
      <c r="AJ131" s="52"/>
      <c r="AK131" s="52"/>
      <c r="AL131" s="52"/>
      <c r="AM131" s="52"/>
      <c r="AN131" s="52"/>
      <c r="AO131" s="52"/>
      <c r="AP131" s="52"/>
      <c r="AQ131" s="5">
        <f t="shared" si="36"/>
      </c>
      <c r="AR131" s="6">
        <f>IF(V131="","",SUM($AC$102:AC130)+$AR$102)</f>
      </c>
    </row>
    <row r="132" spans="1:44" ht="19.5" customHeight="1" thickBot="1">
      <c r="A132" s="3"/>
      <c r="B132" s="33">
        <f t="shared" si="26"/>
      </c>
      <c r="C132" s="53"/>
      <c r="D132" s="53"/>
      <c r="E132" s="53"/>
      <c r="F132" s="53"/>
      <c r="G132" s="53"/>
      <c r="H132" s="53"/>
      <c r="I132" s="53"/>
      <c r="J132" s="53"/>
      <c r="K132" s="53"/>
      <c r="L132" s="34">
        <f t="shared" si="27"/>
      </c>
      <c r="M132" s="35">
        <f t="shared" si="28"/>
      </c>
      <c r="N132" s="34">
        <f t="shared" si="29"/>
      </c>
      <c r="O132" s="35">
        <f t="shared" si="30"/>
      </c>
      <c r="P132" s="102">
        <f t="shared" si="31"/>
      </c>
      <c r="Q132" s="102"/>
      <c r="R132" s="39"/>
      <c r="S132" s="40"/>
      <c r="T132" s="39"/>
      <c r="U132" s="41"/>
      <c r="V132" s="103"/>
      <c r="W132" s="104"/>
      <c r="X132" s="102">
        <f t="shared" si="32"/>
      </c>
      <c r="Y132" s="102"/>
      <c r="Z132" s="101">
        <f t="shared" si="33"/>
      </c>
      <c r="AA132" s="101"/>
      <c r="AB132" s="101"/>
      <c r="AC132" s="101">
        <f t="shared" si="34"/>
      </c>
      <c r="AD132" s="101"/>
      <c r="AE132" s="101"/>
      <c r="AF132" s="101">
        <f t="shared" si="35"/>
      </c>
      <c r="AG132" s="101"/>
      <c r="AH132" s="101"/>
      <c r="AI132" s="53"/>
      <c r="AJ132" s="53"/>
      <c r="AK132" s="53"/>
      <c r="AL132" s="53"/>
      <c r="AM132" s="53"/>
      <c r="AN132" s="53"/>
      <c r="AO132" s="53"/>
      <c r="AP132" s="53"/>
      <c r="AQ132" s="5">
        <f t="shared" si="36"/>
      </c>
      <c r="AR132" s="6">
        <f>IF(V132="","",SUM($AC$102:AC131)+$AR$102)</f>
      </c>
    </row>
    <row r="133" spans="1:42" ht="19.5" customHeight="1" thickTop="1">
      <c r="A133" s="94" t="str">
        <f>$A$45</f>
        <v>合計</v>
      </c>
      <c r="B133" s="95"/>
      <c r="C133" s="95"/>
      <c r="D133" s="95"/>
      <c r="E133" s="95"/>
      <c r="F133" s="95"/>
      <c r="G133" s="95"/>
      <c r="H133" s="95"/>
      <c r="I133" s="95"/>
      <c r="J133" s="95"/>
      <c r="K133" s="96"/>
      <c r="L133" s="97"/>
      <c r="M133" s="98"/>
      <c r="N133" s="97"/>
      <c r="O133" s="98"/>
      <c r="P133" s="345">
        <f>IF(V133="","",V133)</f>
      </c>
      <c r="Q133" s="345"/>
      <c r="R133" s="97"/>
      <c r="S133" s="98"/>
      <c r="T133" s="97"/>
      <c r="U133" s="99"/>
      <c r="V133" s="346">
        <f>IF(AE135=AI135,V134,"")</f>
      </c>
      <c r="W133" s="345"/>
      <c r="X133" s="100"/>
      <c r="Y133" s="100"/>
      <c r="Z133" s="91">
        <f>IF(AE135=AI135,Z134,"")</f>
      </c>
      <c r="AA133" s="91"/>
      <c r="AB133" s="91"/>
      <c r="AC133" s="91">
        <f>IF(AE135=AI135,AC134,"")</f>
      </c>
      <c r="AD133" s="91"/>
      <c r="AE133" s="91"/>
      <c r="AF133" s="91">
        <f>IF(AE135=AI135,AF134,"")</f>
      </c>
      <c r="AG133" s="91"/>
      <c r="AH133" s="91"/>
      <c r="AI133" s="50"/>
      <c r="AJ133" s="51"/>
      <c r="AK133" s="51"/>
      <c r="AL133" s="30"/>
      <c r="AM133" s="50"/>
      <c r="AN133" s="51"/>
      <c r="AO133" s="51"/>
      <c r="AP133" s="30"/>
    </row>
    <row r="134" spans="16:34" ht="13.5">
      <c r="P134" s="92">
        <f>IF(V134="","",V134)</f>
        <v>0</v>
      </c>
      <c r="Q134" s="92"/>
      <c r="V134" s="92">
        <f>SUM(V102:W132)+V90</f>
        <v>0</v>
      </c>
      <c r="W134" s="92"/>
      <c r="Z134" s="93">
        <f>SUM(Z102:AB132)+Z90</f>
        <v>0</v>
      </c>
      <c r="AA134" s="92"/>
      <c r="AB134" s="92"/>
      <c r="AC134" s="93">
        <f>SUM(AC102:AE132)+AC90</f>
        <v>0</v>
      </c>
      <c r="AD134" s="92"/>
      <c r="AE134" s="92"/>
      <c r="AF134" s="88">
        <f>SUM(AF102:AH132)+AF90</f>
        <v>0</v>
      </c>
      <c r="AG134" s="89"/>
      <c r="AH134" s="89"/>
    </row>
    <row r="135" spans="31:38" ht="13.5">
      <c r="AE135" s="90">
        <f>COUNT($V$14,$V$58,$V$102,$V$146,$V$190,$V$234,$V$278,$V$322,$V$366,$V$410)</f>
        <v>0</v>
      </c>
      <c r="AF135" s="90"/>
      <c r="AG135" s="61" t="str">
        <f>$AG$47</f>
        <v>枚中</v>
      </c>
      <c r="AH135" s="61"/>
      <c r="AI135" s="90">
        <f>IF($V$102,3,"")</f>
      </c>
      <c r="AJ135" s="90"/>
      <c r="AK135" s="61" t="str">
        <f>$AK$47</f>
        <v>枚目</v>
      </c>
      <c r="AL135" s="61"/>
    </row>
    <row r="136" spans="1:42" ht="13.5">
      <c r="A136" s="154" t="str">
        <f>$A$4</f>
        <v>平成</v>
      </c>
      <c r="B136" s="154"/>
      <c r="C136" s="154">
        <f>IF($C$4="","",$C$4)</f>
        <v>19</v>
      </c>
      <c r="D136" s="154"/>
      <c r="E136" s="7" t="str">
        <f>$E$4</f>
        <v>年</v>
      </c>
      <c r="F136" s="155">
        <f>IF($F$4="","",$F$4)</f>
      </c>
      <c r="G136" s="155"/>
      <c r="H136" s="154" t="str">
        <f>$H$4</f>
        <v>月分</v>
      </c>
      <c r="I136" s="154"/>
      <c r="J136" s="8"/>
      <c r="K136" s="65" t="str">
        <f>$K$4</f>
        <v>四條畷市移動支援事業請求明細書兼サービス提供実績記録票</v>
      </c>
      <c r="L136" s="65"/>
      <c r="M136" s="65"/>
      <c r="N136" s="65"/>
      <c r="O136" s="65"/>
      <c r="P136" s="65"/>
      <c r="Q136" s="65"/>
      <c r="R136" s="65"/>
      <c r="S136" s="65"/>
      <c r="T136" s="65"/>
      <c r="U136" s="65"/>
      <c r="V136" s="65"/>
      <c r="W136" s="65"/>
      <c r="X136" s="65"/>
      <c r="Y136" s="65"/>
      <c r="Z136" s="65"/>
      <c r="AA136" s="65"/>
      <c r="AB136" s="65"/>
      <c r="AC136" s="65"/>
      <c r="AD136" s="65"/>
      <c r="AE136" s="65"/>
      <c r="AF136" s="65"/>
      <c r="AG136" s="7"/>
      <c r="AH136" s="7"/>
      <c r="AI136" s="7"/>
      <c r="AJ136" s="7" t="str">
        <f>$AN$4</f>
        <v>個別</v>
      </c>
      <c r="AK136" s="7"/>
      <c r="AL136" s="7"/>
      <c r="AM136" s="7"/>
      <c r="AN136" s="66"/>
      <c r="AO136" s="66"/>
      <c r="AP136" s="7"/>
    </row>
    <row r="137" spans="1:42" ht="13.5" customHeight="1">
      <c r="A137" s="147" t="str">
        <f>$A$5</f>
        <v>受給者証
番号</v>
      </c>
      <c r="B137" s="148"/>
      <c r="C137" s="149"/>
      <c r="D137" s="153">
        <f>IF(D$5="","",D$5)</f>
      </c>
      <c r="E137" s="144">
        <f aca="true" t="shared" si="37" ref="E137:M137">IF(E$5="","",E$5)</f>
      </c>
      <c r="F137" s="144">
        <f t="shared" si="37"/>
      </c>
      <c r="G137" s="144">
        <f t="shared" si="37"/>
      </c>
      <c r="H137" s="144">
        <f t="shared" si="37"/>
      </c>
      <c r="I137" s="144">
        <f t="shared" si="37"/>
      </c>
      <c r="J137" s="144">
        <f t="shared" si="37"/>
      </c>
      <c r="K137" s="144">
        <f t="shared" si="37"/>
      </c>
      <c r="L137" s="144">
        <f t="shared" si="37"/>
      </c>
      <c r="M137" s="145">
        <f t="shared" si="37"/>
      </c>
      <c r="N137" s="146" t="str">
        <f>$N$5</f>
        <v>支給決定障害者等氏名</v>
      </c>
      <c r="O137" s="146"/>
      <c r="P137" s="146"/>
      <c r="Q137" s="146"/>
      <c r="R137" s="68">
        <f>IF($R$5="","",$R$5)</f>
      </c>
      <c r="S137" s="69"/>
      <c r="T137" s="69"/>
      <c r="U137" s="69"/>
      <c r="V137" s="69"/>
      <c r="W137" s="69"/>
      <c r="X137" s="69"/>
      <c r="Y137" s="69"/>
      <c r="Z137" s="70"/>
      <c r="AA137" s="71" t="str">
        <f>$AA$5</f>
        <v>事業者及び
その事業所</v>
      </c>
      <c r="AB137" s="72"/>
      <c r="AC137" s="67" t="str">
        <f>$AC$5</f>
        <v>事業所番号</v>
      </c>
      <c r="AD137" s="67"/>
      <c r="AE137" s="67"/>
      <c r="AF137" s="67"/>
      <c r="AG137" s="67"/>
      <c r="AH137" s="67"/>
      <c r="AI137" s="67"/>
      <c r="AJ137" s="67"/>
      <c r="AK137" s="67"/>
      <c r="AL137" s="67"/>
      <c r="AM137" s="67"/>
      <c r="AN137" s="67"/>
      <c r="AO137" s="67"/>
      <c r="AP137" s="67"/>
    </row>
    <row r="138" spans="1:42" ht="13.5">
      <c r="A138" s="150"/>
      <c r="B138" s="151"/>
      <c r="C138" s="152"/>
      <c r="D138" s="153"/>
      <c r="E138" s="144"/>
      <c r="F138" s="144"/>
      <c r="G138" s="144"/>
      <c r="H138" s="144"/>
      <c r="I138" s="144"/>
      <c r="J138" s="144"/>
      <c r="K138" s="144"/>
      <c r="L138" s="144"/>
      <c r="M138" s="145"/>
      <c r="N138" s="73" t="str">
        <f>$N$6</f>
        <v>(児童氏名)</v>
      </c>
      <c r="O138" s="73"/>
      <c r="P138" s="73"/>
      <c r="Q138" s="73"/>
      <c r="R138" s="11">
        <f>IF($S$6="","","(")</f>
      </c>
      <c r="S138" s="74">
        <f>IF($S$6="","",$S$6)</f>
      </c>
      <c r="T138" s="74"/>
      <c r="U138" s="74"/>
      <c r="V138" s="74"/>
      <c r="W138" s="74"/>
      <c r="X138" s="74"/>
      <c r="Y138" s="74"/>
      <c r="Z138" s="12">
        <f>IF($S$6="","","）")</f>
      </c>
      <c r="AA138" s="72"/>
      <c r="AB138" s="72"/>
      <c r="AC138" s="42">
        <f>IF(AC$6="","",AC$6)</f>
      </c>
      <c r="AD138" s="42">
        <f aca="true" t="shared" si="38" ref="AD138:AP138">IF(AD$6="","",AD$6)</f>
      </c>
      <c r="AE138" s="42">
        <f t="shared" si="38"/>
      </c>
      <c r="AF138" s="42">
        <f t="shared" si="38"/>
      </c>
      <c r="AG138" s="42">
        <f t="shared" si="38"/>
      </c>
      <c r="AH138" s="42">
        <f t="shared" si="38"/>
      </c>
      <c r="AI138" s="42">
        <f t="shared" si="38"/>
      </c>
      <c r="AJ138" s="42">
        <f t="shared" si="38"/>
      </c>
      <c r="AK138" s="42">
        <f t="shared" si="38"/>
      </c>
      <c r="AL138" s="42">
        <f t="shared" si="38"/>
      </c>
      <c r="AM138" s="43">
        <f t="shared" si="38"/>
      </c>
      <c r="AN138" s="43">
        <f t="shared" si="38"/>
      </c>
      <c r="AO138" s="43">
        <f t="shared" si="38"/>
      </c>
      <c r="AP138" s="43">
        <f t="shared" si="38"/>
      </c>
    </row>
    <row r="139" spans="1:42" ht="40.5" customHeight="1">
      <c r="A139" s="135" t="str">
        <f>$A$7</f>
        <v>契約支給量</v>
      </c>
      <c r="B139" s="136"/>
      <c r="C139" s="137"/>
      <c r="D139" s="9" t="str">
        <f>$D$7</f>
        <v>月</v>
      </c>
      <c r="E139" s="138">
        <f>IF($E$7="","",$E$7)</f>
      </c>
      <c r="F139" s="138"/>
      <c r="G139" s="138"/>
      <c r="H139" s="138"/>
      <c r="I139" s="138"/>
      <c r="J139" s="138"/>
      <c r="K139" s="138"/>
      <c r="L139" s="138"/>
      <c r="M139" s="138"/>
      <c r="N139" s="139" t="str">
        <f>$N$7</f>
        <v>時間</v>
      </c>
      <c r="O139" s="140"/>
      <c r="P139" s="141" t="str">
        <f>$P$7</f>
        <v>利用者負担
上限月額</v>
      </c>
      <c r="Q139" s="142"/>
      <c r="R139" s="142"/>
      <c r="S139" s="142"/>
      <c r="T139" s="142"/>
      <c r="U139" s="143"/>
      <c r="V139" s="75">
        <f>IF($V$7="","",$V$7)</f>
      </c>
      <c r="W139" s="76"/>
      <c r="X139" s="76"/>
      <c r="Y139" s="76"/>
      <c r="Z139" s="77"/>
      <c r="AA139" s="72"/>
      <c r="AB139" s="72"/>
      <c r="AC139" s="78">
        <f>IF($AC$7="","",$AC$7)</f>
      </c>
      <c r="AD139" s="78"/>
      <c r="AE139" s="78"/>
      <c r="AF139" s="78"/>
      <c r="AG139" s="78"/>
      <c r="AH139" s="78"/>
      <c r="AI139" s="78"/>
      <c r="AJ139" s="78"/>
      <c r="AK139" s="78"/>
      <c r="AL139" s="78"/>
      <c r="AM139" s="78"/>
      <c r="AN139" s="78"/>
      <c r="AO139" s="78"/>
      <c r="AP139" s="78"/>
    </row>
    <row r="140" spans="1:42" ht="13.5" customHeight="1">
      <c r="A140" s="132" t="str">
        <f>$A$8</f>
        <v>派遣種別および事業費
</v>
      </c>
      <c r="B140" s="133"/>
      <c r="C140" s="134"/>
      <c r="D140" s="62" t="str">
        <f>$D$8</f>
        <v>①個別1：1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3"/>
      <c r="AD140" s="63"/>
      <c r="AE140" s="54"/>
      <c r="AF140" s="55"/>
      <c r="AG140" s="55"/>
      <c r="AH140" s="55"/>
      <c r="AI140" s="55"/>
      <c r="AJ140" s="55"/>
      <c r="AK140" s="55"/>
      <c r="AL140" s="55"/>
      <c r="AM140" s="55"/>
      <c r="AN140" s="55"/>
      <c r="AO140" s="55"/>
      <c r="AP140" s="56"/>
    </row>
    <row r="141" spans="1:42" ht="13.5">
      <c r="A141" s="125" t="str">
        <f>$A$9</f>
        <v>単価(30分1人あたり)</v>
      </c>
      <c r="B141" s="126"/>
      <c r="C141" s="127"/>
      <c r="D141" s="128">
        <f>$D$9</f>
        <v>800</v>
      </c>
      <c r="E141" s="129"/>
      <c r="F141" s="129"/>
      <c r="G141" s="129"/>
      <c r="H141" s="129"/>
      <c r="I141" s="129"/>
      <c r="J141" s="129"/>
      <c r="K141" s="129"/>
      <c r="L141" s="129"/>
      <c r="M141" s="130"/>
      <c r="N141" s="131"/>
      <c r="O141" s="131"/>
      <c r="P141" s="131"/>
      <c r="Q141" s="131"/>
      <c r="R141" s="131"/>
      <c r="S141" s="131"/>
      <c r="T141" s="131"/>
      <c r="U141" s="131"/>
      <c r="V141" s="131"/>
      <c r="W141" s="64"/>
      <c r="X141" s="64"/>
      <c r="Y141" s="64"/>
      <c r="Z141" s="64"/>
      <c r="AA141" s="64"/>
      <c r="AB141" s="64"/>
      <c r="AC141" s="64"/>
      <c r="AD141" s="64"/>
      <c r="AE141" s="57"/>
      <c r="AF141" s="58"/>
      <c r="AG141" s="58"/>
      <c r="AH141" s="58"/>
      <c r="AI141" s="58"/>
      <c r="AJ141" s="58"/>
      <c r="AK141" s="58"/>
      <c r="AL141" s="58"/>
      <c r="AM141" s="58"/>
      <c r="AN141" s="58"/>
      <c r="AO141" s="58"/>
      <c r="AP141" s="59"/>
    </row>
    <row r="142" ht="3" customHeight="1"/>
    <row r="143" spans="1:44" ht="13.5" customHeight="1">
      <c r="A143" s="115" t="str">
        <f>$A$11</f>
        <v>日付</v>
      </c>
      <c r="B143" s="115" t="str">
        <f>$B$11</f>
        <v>曜日</v>
      </c>
      <c r="C143" s="116" t="str">
        <f>$C$11</f>
        <v>行先</v>
      </c>
      <c r="D143" s="117"/>
      <c r="E143" s="117"/>
      <c r="F143" s="117"/>
      <c r="G143" s="117"/>
      <c r="H143" s="117"/>
      <c r="I143" s="117"/>
      <c r="J143" s="117"/>
      <c r="K143" s="118"/>
      <c r="L143" s="61" t="str">
        <f>$L$11</f>
        <v>移動支援計画</v>
      </c>
      <c r="M143" s="61"/>
      <c r="N143" s="61"/>
      <c r="O143" s="61"/>
      <c r="P143" s="61"/>
      <c r="Q143" s="61"/>
      <c r="R143" s="61" t="str">
        <f>$R$11</f>
        <v>サービス提供時間</v>
      </c>
      <c r="S143" s="61"/>
      <c r="T143" s="61"/>
      <c r="U143" s="111"/>
      <c r="V143" s="112" t="str">
        <f>$V$11</f>
        <v>算定
時間数</v>
      </c>
      <c r="W143" s="113"/>
      <c r="X143" s="110" t="str">
        <f>$X$11</f>
        <v>算定
単価</v>
      </c>
      <c r="Y143" s="61"/>
      <c r="Z143" s="61" t="str">
        <f>$Z$11</f>
        <v>事業費(C)</v>
      </c>
      <c r="AA143" s="61"/>
      <c r="AB143" s="61"/>
      <c r="AC143" s="61" t="str">
        <f>$AC$11</f>
        <v>利用者負担額(D)</v>
      </c>
      <c r="AD143" s="61"/>
      <c r="AE143" s="61"/>
      <c r="AF143" s="61" t="str">
        <f>$AF$11</f>
        <v>移動支援事業費(E)</v>
      </c>
      <c r="AG143" s="61"/>
      <c r="AH143" s="61"/>
      <c r="AI143" s="60" t="str">
        <f>$AI$11</f>
        <v>サービス
提供者印</v>
      </c>
      <c r="AJ143" s="60"/>
      <c r="AK143" s="60" t="str">
        <f>$AM$11</f>
        <v>利用者
確認印</v>
      </c>
      <c r="AL143" s="60"/>
      <c r="AM143" s="60"/>
      <c r="AN143" s="60"/>
      <c r="AO143" s="60"/>
      <c r="AP143" s="60"/>
      <c r="AQ143" s="108" t="s">
        <v>45</v>
      </c>
      <c r="AR143" s="109" t="s">
        <v>46</v>
      </c>
    </row>
    <row r="144" spans="1:45" ht="13.5" customHeight="1">
      <c r="A144" s="115"/>
      <c r="B144" s="115"/>
      <c r="C144" s="119"/>
      <c r="D144" s="120"/>
      <c r="E144" s="120"/>
      <c r="F144" s="120"/>
      <c r="G144" s="120"/>
      <c r="H144" s="120"/>
      <c r="I144" s="120"/>
      <c r="J144" s="120"/>
      <c r="K144" s="121"/>
      <c r="L144" s="110" t="str">
        <f>$L$12</f>
        <v>開始
時間</v>
      </c>
      <c r="M144" s="61"/>
      <c r="N144" s="110" t="str">
        <f>$N$12</f>
        <v>終了
時間</v>
      </c>
      <c r="O144" s="61"/>
      <c r="P144" s="61" t="str">
        <f>$P$12</f>
        <v>計画時間数</v>
      </c>
      <c r="Q144" s="61"/>
      <c r="R144" s="110" t="str">
        <f>$R$12</f>
        <v>開始
時間</v>
      </c>
      <c r="S144" s="61"/>
      <c r="T144" s="110" t="str">
        <f>$T$12</f>
        <v>終了
時間</v>
      </c>
      <c r="U144" s="111"/>
      <c r="V144" s="114"/>
      <c r="W144" s="113"/>
      <c r="X144" s="61"/>
      <c r="Y144" s="61"/>
      <c r="Z144" s="61" t="str">
        <f>$Z$12</f>
        <v>A×B×2</v>
      </c>
      <c r="AA144" s="61"/>
      <c r="AB144" s="61"/>
      <c r="AC144" s="61" t="str">
        <f>$AC$12</f>
        <v>C×10%</v>
      </c>
      <c r="AD144" s="61"/>
      <c r="AE144" s="61"/>
      <c r="AF144" s="61" t="str">
        <f>$AF$12</f>
        <v>C-D</v>
      </c>
      <c r="AG144" s="61"/>
      <c r="AH144" s="61"/>
      <c r="AI144" s="60"/>
      <c r="AJ144" s="60"/>
      <c r="AK144" s="60"/>
      <c r="AL144" s="60"/>
      <c r="AM144" s="60"/>
      <c r="AN144" s="60"/>
      <c r="AO144" s="60"/>
      <c r="AP144" s="60"/>
      <c r="AQ144" s="108"/>
      <c r="AR144" s="109"/>
      <c r="AS144" s="4"/>
    </row>
    <row r="145" spans="1:45" ht="13.5">
      <c r="A145" s="115"/>
      <c r="B145" s="115"/>
      <c r="C145" s="122"/>
      <c r="D145" s="123"/>
      <c r="E145" s="123"/>
      <c r="F145" s="123"/>
      <c r="G145" s="123"/>
      <c r="H145" s="123"/>
      <c r="I145" s="123"/>
      <c r="J145" s="123"/>
      <c r="K145" s="124"/>
      <c r="L145" s="61"/>
      <c r="M145" s="61"/>
      <c r="N145" s="61"/>
      <c r="O145" s="61"/>
      <c r="P145" s="61" t="str">
        <f>$P$13</f>
        <v>時間</v>
      </c>
      <c r="Q145" s="61"/>
      <c r="R145" s="61"/>
      <c r="S145" s="61"/>
      <c r="T145" s="61"/>
      <c r="U145" s="111"/>
      <c r="V145" s="107" t="str">
        <f>$V$13</f>
        <v>時間(A)</v>
      </c>
      <c r="W145" s="61"/>
      <c r="X145" s="61" t="str">
        <f>$X$13</f>
        <v>単価(B)</v>
      </c>
      <c r="Y145" s="61"/>
      <c r="Z145" s="61"/>
      <c r="AA145" s="61"/>
      <c r="AB145" s="61"/>
      <c r="AC145" s="61"/>
      <c r="AD145" s="61"/>
      <c r="AE145" s="61"/>
      <c r="AF145" s="61"/>
      <c r="AG145" s="61"/>
      <c r="AH145" s="61"/>
      <c r="AI145" s="60"/>
      <c r="AJ145" s="60"/>
      <c r="AK145" s="60"/>
      <c r="AL145" s="60"/>
      <c r="AM145" s="60"/>
      <c r="AN145" s="60"/>
      <c r="AO145" s="60"/>
      <c r="AP145" s="60"/>
      <c r="AQ145" s="108"/>
      <c r="AR145" s="109"/>
      <c r="AS145" s="4"/>
    </row>
    <row r="146" spans="1:45" ht="19.5" customHeight="1">
      <c r="A146" s="3"/>
      <c r="B146" s="33">
        <f aca="true" t="shared" si="39" ref="B146:B176">IF(A146,CHOOSE(WEEKDAY(name_fday+A146-1,1),"日","月","火","水","木","金","土"),"")</f>
      </c>
      <c r="C146" s="52"/>
      <c r="D146" s="52"/>
      <c r="E146" s="52"/>
      <c r="F146" s="52"/>
      <c r="G146" s="52"/>
      <c r="H146" s="52"/>
      <c r="I146" s="52"/>
      <c r="J146" s="52"/>
      <c r="K146" s="52"/>
      <c r="L146" s="34">
        <f>IF(R146="","",IF(R146=0,0,R146))</f>
      </c>
      <c r="M146" s="35">
        <f>IF(AND(R146="",S146=""),"",IF(S146=0,0,S146))</f>
      </c>
      <c r="N146" s="34">
        <f>IF(T146="","",IF(T146=0,0,T146))</f>
      </c>
      <c r="O146" s="35">
        <f>IF(AND(T146="",U146=""),"",IF(U146=0,0,U146))</f>
      </c>
      <c r="P146" s="102">
        <f>IF(V146="","",V146)</f>
      </c>
      <c r="Q146" s="102"/>
      <c r="R146" s="36"/>
      <c r="S146" s="37"/>
      <c r="T146" s="36"/>
      <c r="U146" s="38"/>
      <c r="V146" s="105"/>
      <c r="W146" s="106"/>
      <c r="X146" s="102">
        <f>IF(V146="","",800)</f>
      </c>
      <c r="Y146" s="102"/>
      <c r="Z146" s="101">
        <f>IF(V146="","",V146*X146*2)</f>
      </c>
      <c r="AA146" s="101"/>
      <c r="AB146" s="101"/>
      <c r="AC146" s="101">
        <f>IF(V146="","",MIN(AQ146+AR146,$Q$2)-AR146)</f>
      </c>
      <c r="AD146" s="101"/>
      <c r="AE146" s="101"/>
      <c r="AF146" s="101">
        <f>IF(V146="","",Z146-AC146)</f>
      </c>
      <c r="AG146" s="101"/>
      <c r="AH146" s="101"/>
      <c r="AI146" s="52"/>
      <c r="AJ146" s="52"/>
      <c r="AK146" s="52"/>
      <c r="AL146" s="52"/>
      <c r="AM146" s="52"/>
      <c r="AN146" s="52"/>
      <c r="AO146" s="52"/>
      <c r="AP146" s="52"/>
      <c r="AQ146" s="5">
        <f>IF(V146="","",Z146*0.1)</f>
      </c>
      <c r="AR146" s="6">
        <f>IF(V146="","",AC134)</f>
      </c>
      <c r="AS146" s="10"/>
    </row>
    <row r="147" spans="1:45" ht="19.5" customHeight="1">
      <c r="A147" s="3"/>
      <c r="B147" s="33">
        <f t="shared" si="39"/>
      </c>
      <c r="C147" s="52"/>
      <c r="D147" s="52"/>
      <c r="E147" s="52"/>
      <c r="F147" s="52"/>
      <c r="G147" s="52"/>
      <c r="H147" s="52"/>
      <c r="I147" s="52"/>
      <c r="J147" s="52"/>
      <c r="K147" s="52"/>
      <c r="L147" s="34">
        <f aca="true" t="shared" si="40" ref="L147:L176">IF(R147="","",IF(R147=0,0,R147))</f>
      </c>
      <c r="M147" s="35">
        <f aca="true" t="shared" si="41" ref="M147:M176">IF(AND(R147="",S147=""),"",IF(S147=0,0,S147))</f>
      </c>
      <c r="N147" s="34">
        <f aca="true" t="shared" si="42" ref="N147:N176">IF(T147="","",IF(T147=0,0,T147))</f>
      </c>
      <c r="O147" s="35">
        <f aca="true" t="shared" si="43" ref="O147:O176">IF(AND(T147="",U147=""),"",IF(U147=0,0,U147))</f>
      </c>
      <c r="P147" s="102">
        <f aca="true" t="shared" si="44" ref="P147:P176">IF(V147="","",V147)</f>
      </c>
      <c r="Q147" s="102"/>
      <c r="R147" s="36"/>
      <c r="S147" s="37"/>
      <c r="T147" s="36"/>
      <c r="U147" s="38"/>
      <c r="V147" s="105"/>
      <c r="W147" s="106"/>
      <c r="X147" s="102">
        <f aca="true" t="shared" si="45" ref="X147:X176">IF(V147="","",800)</f>
      </c>
      <c r="Y147" s="102"/>
      <c r="Z147" s="101">
        <f aca="true" t="shared" si="46" ref="Z147:Z176">IF(V147="","",V147*X147*2)</f>
      </c>
      <c r="AA147" s="101"/>
      <c r="AB147" s="101"/>
      <c r="AC147" s="101">
        <f aca="true" t="shared" si="47" ref="AC147:AC176">IF(V147="","",MIN(AQ147+AR147,$Q$2)-AR147)</f>
      </c>
      <c r="AD147" s="101"/>
      <c r="AE147" s="101"/>
      <c r="AF147" s="101">
        <f aca="true" t="shared" si="48" ref="AF147:AF176">IF(V147="","",Z147-AC147)</f>
      </c>
      <c r="AG147" s="101"/>
      <c r="AH147" s="101"/>
      <c r="AI147" s="52"/>
      <c r="AJ147" s="52"/>
      <c r="AK147" s="52"/>
      <c r="AL147" s="52"/>
      <c r="AM147" s="52"/>
      <c r="AN147" s="52"/>
      <c r="AO147" s="52"/>
      <c r="AP147" s="52"/>
      <c r="AQ147" s="5">
        <f>IF(V147="","",Z147*0.1)</f>
      </c>
      <c r="AR147" s="6">
        <f>IF(V147="","",SUM($AC$146:AC146)+$AR$146)</f>
      </c>
      <c r="AS147" s="10"/>
    </row>
    <row r="148" spans="1:44" ht="19.5" customHeight="1">
      <c r="A148" s="3"/>
      <c r="B148" s="33">
        <f t="shared" si="39"/>
      </c>
      <c r="C148" s="52"/>
      <c r="D148" s="52"/>
      <c r="E148" s="52"/>
      <c r="F148" s="52"/>
      <c r="G148" s="52"/>
      <c r="H148" s="52"/>
      <c r="I148" s="52"/>
      <c r="J148" s="52"/>
      <c r="K148" s="52"/>
      <c r="L148" s="34">
        <f t="shared" si="40"/>
      </c>
      <c r="M148" s="35">
        <f t="shared" si="41"/>
      </c>
      <c r="N148" s="34">
        <f t="shared" si="42"/>
      </c>
      <c r="O148" s="35">
        <f t="shared" si="43"/>
      </c>
      <c r="P148" s="102">
        <f t="shared" si="44"/>
      </c>
      <c r="Q148" s="102"/>
      <c r="R148" s="36"/>
      <c r="S148" s="37"/>
      <c r="T148" s="36"/>
      <c r="U148" s="38"/>
      <c r="V148" s="105"/>
      <c r="W148" s="106"/>
      <c r="X148" s="102">
        <f t="shared" si="45"/>
      </c>
      <c r="Y148" s="102"/>
      <c r="Z148" s="101">
        <f t="shared" si="46"/>
      </c>
      <c r="AA148" s="101"/>
      <c r="AB148" s="101"/>
      <c r="AC148" s="101">
        <f t="shared" si="47"/>
      </c>
      <c r="AD148" s="101"/>
      <c r="AE148" s="101"/>
      <c r="AF148" s="101">
        <f t="shared" si="48"/>
      </c>
      <c r="AG148" s="101"/>
      <c r="AH148" s="101"/>
      <c r="AI148" s="52"/>
      <c r="AJ148" s="52"/>
      <c r="AK148" s="52"/>
      <c r="AL148" s="52"/>
      <c r="AM148" s="52"/>
      <c r="AN148" s="52"/>
      <c r="AO148" s="52"/>
      <c r="AP148" s="52"/>
      <c r="AQ148" s="5">
        <f aca="true" t="shared" si="49" ref="AQ148:AQ176">IF(V148="","",Z148*0.1)</f>
      </c>
      <c r="AR148" s="6">
        <f>IF(V148="","",SUM($AC$146:AC147)+$AR$146)</f>
      </c>
    </row>
    <row r="149" spans="1:44" ht="19.5" customHeight="1">
      <c r="A149" s="3"/>
      <c r="B149" s="33">
        <f t="shared" si="39"/>
      </c>
      <c r="C149" s="52"/>
      <c r="D149" s="52"/>
      <c r="E149" s="52"/>
      <c r="F149" s="52"/>
      <c r="G149" s="52"/>
      <c r="H149" s="52"/>
      <c r="I149" s="52"/>
      <c r="J149" s="52"/>
      <c r="K149" s="52"/>
      <c r="L149" s="34">
        <f t="shared" si="40"/>
      </c>
      <c r="M149" s="35">
        <f t="shared" si="41"/>
      </c>
      <c r="N149" s="34">
        <f t="shared" si="42"/>
      </c>
      <c r="O149" s="35">
        <f t="shared" si="43"/>
      </c>
      <c r="P149" s="102">
        <f t="shared" si="44"/>
      </c>
      <c r="Q149" s="102"/>
      <c r="R149" s="36"/>
      <c r="S149" s="37"/>
      <c r="T149" s="36"/>
      <c r="U149" s="38"/>
      <c r="V149" s="105"/>
      <c r="W149" s="106"/>
      <c r="X149" s="102">
        <f t="shared" si="45"/>
      </c>
      <c r="Y149" s="102"/>
      <c r="Z149" s="101">
        <f t="shared" si="46"/>
      </c>
      <c r="AA149" s="101"/>
      <c r="AB149" s="101"/>
      <c r="AC149" s="101">
        <f t="shared" si="47"/>
      </c>
      <c r="AD149" s="101"/>
      <c r="AE149" s="101"/>
      <c r="AF149" s="101">
        <f t="shared" si="48"/>
      </c>
      <c r="AG149" s="101"/>
      <c r="AH149" s="101"/>
      <c r="AI149" s="52"/>
      <c r="AJ149" s="52"/>
      <c r="AK149" s="52"/>
      <c r="AL149" s="52"/>
      <c r="AM149" s="52"/>
      <c r="AN149" s="52"/>
      <c r="AO149" s="52"/>
      <c r="AP149" s="52"/>
      <c r="AQ149" s="5">
        <f t="shared" si="49"/>
      </c>
      <c r="AR149" s="6">
        <f>IF(V149="","",SUM($AC$146:AC148)+$AR$146)</f>
      </c>
    </row>
    <row r="150" spans="1:44" ht="19.5" customHeight="1">
      <c r="A150" s="3"/>
      <c r="B150" s="33">
        <f t="shared" si="39"/>
      </c>
      <c r="C150" s="52"/>
      <c r="D150" s="52"/>
      <c r="E150" s="52"/>
      <c r="F150" s="52"/>
      <c r="G150" s="52"/>
      <c r="H150" s="52"/>
      <c r="I150" s="52"/>
      <c r="J150" s="52"/>
      <c r="K150" s="52"/>
      <c r="L150" s="34">
        <f t="shared" si="40"/>
      </c>
      <c r="M150" s="35">
        <f t="shared" si="41"/>
      </c>
      <c r="N150" s="34">
        <f t="shared" si="42"/>
      </c>
      <c r="O150" s="35">
        <f t="shared" si="43"/>
      </c>
      <c r="P150" s="102">
        <f t="shared" si="44"/>
      </c>
      <c r="Q150" s="102"/>
      <c r="R150" s="36"/>
      <c r="S150" s="37"/>
      <c r="T150" s="36"/>
      <c r="U150" s="38"/>
      <c r="V150" s="105"/>
      <c r="W150" s="106"/>
      <c r="X150" s="102">
        <f t="shared" si="45"/>
      </c>
      <c r="Y150" s="102"/>
      <c r="Z150" s="101">
        <f t="shared" si="46"/>
      </c>
      <c r="AA150" s="101"/>
      <c r="AB150" s="101"/>
      <c r="AC150" s="101">
        <f t="shared" si="47"/>
      </c>
      <c r="AD150" s="101"/>
      <c r="AE150" s="101"/>
      <c r="AF150" s="101">
        <f t="shared" si="48"/>
      </c>
      <c r="AG150" s="101"/>
      <c r="AH150" s="101"/>
      <c r="AI150" s="52"/>
      <c r="AJ150" s="52"/>
      <c r="AK150" s="52"/>
      <c r="AL150" s="52"/>
      <c r="AM150" s="52"/>
      <c r="AN150" s="52"/>
      <c r="AO150" s="52"/>
      <c r="AP150" s="52"/>
      <c r="AQ150" s="5">
        <f t="shared" si="49"/>
      </c>
      <c r="AR150" s="6">
        <f>IF(V150="","",SUM($AC$146:AC149)+$AR$146)</f>
      </c>
    </row>
    <row r="151" spans="1:44" ht="19.5" customHeight="1">
      <c r="A151" s="3"/>
      <c r="B151" s="33">
        <f t="shared" si="39"/>
      </c>
      <c r="C151" s="52"/>
      <c r="D151" s="52"/>
      <c r="E151" s="52"/>
      <c r="F151" s="52"/>
      <c r="G151" s="52"/>
      <c r="H151" s="52"/>
      <c r="I151" s="52"/>
      <c r="J151" s="52"/>
      <c r="K151" s="52"/>
      <c r="L151" s="34">
        <f t="shared" si="40"/>
      </c>
      <c r="M151" s="35">
        <f t="shared" si="41"/>
      </c>
      <c r="N151" s="34">
        <f t="shared" si="42"/>
      </c>
      <c r="O151" s="35">
        <f t="shared" si="43"/>
      </c>
      <c r="P151" s="102">
        <f t="shared" si="44"/>
      </c>
      <c r="Q151" s="102"/>
      <c r="R151" s="36"/>
      <c r="S151" s="37"/>
      <c r="T151" s="36"/>
      <c r="U151" s="38"/>
      <c r="V151" s="105"/>
      <c r="W151" s="106"/>
      <c r="X151" s="102">
        <f t="shared" si="45"/>
      </c>
      <c r="Y151" s="102"/>
      <c r="Z151" s="101">
        <f t="shared" si="46"/>
      </c>
      <c r="AA151" s="101"/>
      <c r="AB151" s="101"/>
      <c r="AC151" s="101">
        <f t="shared" si="47"/>
      </c>
      <c r="AD151" s="101"/>
      <c r="AE151" s="101"/>
      <c r="AF151" s="101">
        <f t="shared" si="48"/>
      </c>
      <c r="AG151" s="101"/>
      <c r="AH151" s="101"/>
      <c r="AI151" s="52"/>
      <c r="AJ151" s="52"/>
      <c r="AK151" s="52"/>
      <c r="AL151" s="52"/>
      <c r="AM151" s="52"/>
      <c r="AN151" s="52"/>
      <c r="AO151" s="52"/>
      <c r="AP151" s="52"/>
      <c r="AQ151" s="5">
        <f t="shared" si="49"/>
      </c>
      <c r="AR151" s="6">
        <f>IF(V151="","",SUM($AC$146:AC150)+$AR$146)</f>
      </c>
    </row>
    <row r="152" spans="1:44" ht="19.5" customHeight="1">
      <c r="A152" s="3"/>
      <c r="B152" s="33">
        <f t="shared" si="39"/>
      </c>
      <c r="C152" s="52"/>
      <c r="D152" s="52"/>
      <c r="E152" s="52"/>
      <c r="F152" s="52"/>
      <c r="G152" s="52"/>
      <c r="H152" s="52"/>
      <c r="I152" s="52"/>
      <c r="J152" s="52"/>
      <c r="K152" s="52"/>
      <c r="L152" s="34">
        <f t="shared" si="40"/>
      </c>
      <c r="M152" s="35">
        <f t="shared" si="41"/>
      </c>
      <c r="N152" s="34">
        <f t="shared" si="42"/>
      </c>
      <c r="O152" s="35">
        <f t="shared" si="43"/>
      </c>
      <c r="P152" s="102">
        <f t="shared" si="44"/>
      </c>
      <c r="Q152" s="102"/>
      <c r="R152" s="36"/>
      <c r="S152" s="37"/>
      <c r="T152" s="36"/>
      <c r="U152" s="38"/>
      <c r="V152" s="105"/>
      <c r="W152" s="106"/>
      <c r="X152" s="102">
        <f t="shared" si="45"/>
      </c>
      <c r="Y152" s="102"/>
      <c r="Z152" s="101">
        <f t="shared" si="46"/>
      </c>
      <c r="AA152" s="101"/>
      <c r="AB152" s="101"/>
      <c r="AC152" s="101">
        <f t="shared" si="47"/>
      </c>
      <c r="AD152" s="101"/>
      <c r="AE152" s="101"/>
      <c r="AF152" s="101">
        <f t="shared" si="48"/>
      </c>
      <c r="AG152" s="101"/>
      <c r="AH152" s="101"/>
      <c r="AI152" s="52"/>
      <c r="AJ152" s="52"/>
      <c r="AK152" s="52"/>
      <c r="AL152" s="52"/>
      <c r="AM152" s="52"/>
      <c r="AN152" s="52"/>
      <c r="AO152" s="52"/>
      <c r="AP152" s="52"/>
      <c r="AQ152" s="5">
        <f t="shared" si="49"/>
      </c>
      <c r="AR152" s="6">
        <f>IF(V152="","",SUM($AC$146:AC151)+$AR$146)</f>
      </c>
    </row>
    <row r="153" spans="1:44" ht="19.5" customHeight="1">
      <c r="A153" s="3"/>
      <c r="B153" s="33">
        <f t="shared" si="39"/>
      </c>
      <c r="C153" s="52"/>
      <c r="D153" s="52"/>
      <c r="E153" s="52"/>
      <c r="F153" s="52"/>
      <c r="G153" s="52"/>
      <c r="H153" s="52"/>
      <c r="I153" s="52"/>
      <c r="J153" s="52"/>
      <c r="K153" s="52"/>
      <c r="L153" s="34">
        <f t="shared" si="40"/>
      </c>
      <c r="M153" s="35">
        <f t="shared" si="41"/>
      </c>
      <c r="N153" s="34">
        <f t="shared" si="42"/>
      </c>
      <c r="O153" s="35">
        <f t="shared" si="43"/>
      </c>
      <c r="P153" s="102">
        <f t="shared" si="44"/>
      </c>
      <c r="Q153" s="102"/>
      <c r="R153" s="36"/>
      <c r="S153" s="37"/>
      <c r="T153" s="36"/>
      <c r="U153" s="38"/>
      <c r="V153" s="105"/>
      <c r="W153" s="106"/>
      <c r="X153" s="102">
        <f t="shared" si="45"/>
      </c>
      <c r="Y153" s="102"/>
      <c r="Z153" s="101">
        <f t="shared" si="46"/>
      </c>
      <c r="AA153" s="101"/>
      <c r="AB153" s="101"/>
      <c r="AC153" s="101">
        <f t="shared" si="47"/>
      </c>
      <c r="AD153" s="101"/>
      <c r="AE153" s="101"/>
      <c r="AF153" s="101">
        <f t="shared" si="48"/>
      </c>
      <c r="AG153" s="101"/>
      <c r="AH153" s="101"/>
      <c r="AI153" s="52"/>
      <c r="AJ153" s="52"/>
      <c r="AK153" s="52"/>
      <c r="AL153" s="52"/>
      <c r="AM153" s="52"/>
      <c r="AN153" s="52"/>
      <c r="AO153" s="52"/>
      <c r="AP153" s="52"/>
      <c r="AQ153" s="5">
        <f t="shared" si="49"/>
      </c>
      <c r="AR153" s="6">
        <f>IF(V153="","",SUM($AC$146:AC152)+$AR$146)</f>
      </c>
    </row>
    <row r="154" spans="1:44" ht="19.5" customHeight="1">
      <c r="A154" s="3"/>
      <c r="B154" s="33">
        <f t="shared" si="39"/>
      </c>
      <c r="C154" s="52"/>
      <c r="D154" s="52"/>
      <c r="E154" s="52"/>
      <c r="F154" s="52"/>
      <c r="G154" s="52"/>
      <c r="H154" s="52"/>
      <c r="I154" s="52"/>
      <c r="J154" s="52"/>
      <c r="K154" s="52"/>
      <c r="L154" s="34">
        <f t="shared" si="40"/>
      </c>
      <c r="M154" s="35">
        <f t="shared" si="41"/>
      </c>
      <c r="N154" s="34">
        <f t="shared" si="42"/>
      </c>
      <c r="O154" s="35">
        <f t="shared" si="43"/>
      </c>
      <c r="P154" s="102">
        <f t="shared" si="44"/>
      </c>
      <c r="Q154" s="102"/>
      <c r="R154" s="36"/>
      <c r="S154" s="37"/>
      <c r="T154" s="36"/>
      <c r="U154" s="38"/>
      <c r="V154" s="105"/>
      <c r="W154" s="106"/>
      <c r="X154" s="102">
        <f t="shared" si="45"/>
      </c>
      <c r="Y154" s="102"/>
      <c r="Z154" s="101">
        <f t="shared" si="46"/>
      </c>
      <c r="AA154" s="101"/>
      <c r="AB154" s="101"/>
      <c r="AC154" s="101">
        <f t="shared" si="47"/>
      </c>
      <c r="AD154" s="101"/>
      <c r="AE154" s="101"/>
      <c r="AF154" s="101">
        <f t="shared" si="48"/>
      </c>
      <c r="AG154" s="101"/>
      <c r="AH154" s="101"/>
      <c r="AI154" s="52"/>
      <c r="AJ154" s="52"/>
      <c r="AK154" s="52"/>
      <c r="AL154" s="52"/>
      <c r="AM154" s="52"/>
      <c r="AN154" s="52"/>
      <c r="AO154" s="52"/>
      <c r="AP154" s="52"/>
      <c r="AQ154" s="5">
        <f t="shared" si="49"/>
      </c>
      <c r="AR154" s="6">
        <f>IF(V154="","",SUM($AC$146:AC153)+$AR$146)</f>
      </c>
    </row>
    <row r="155" spans="1:44" ht="19.5" customHeight="1">
      <c r="A155" s="3"/>
      <c r="B155" s="33">
        <f t="shared" si="39"/>
      </c>
      <c r="C155" s="52"/>
      <c r="D155" s="52"/>
      <c r="E155" s="52"/>
      <c r="F155" s="52"/>
      <c r="G155" s="52"/>
      <c r="H155" s="52"/>
      <c r="I155" s="52"/>
      <c r="J155" s="52"/>
      <c r="K155" s="52"/>
      <c r="L155" s="34">
        <f t="shared" si="40"/>
      </c>
      <c r="M155" s="35">
        <f t="shared" si="41"/>
      </c>
      <c r="N155" s="34">
        <f t="shared" si="42"/>
      </c>
      <c r="O155" s="35">
        <f t="shared" si="43"/>
      </c>
      <c r="P155" s="102">
        <f t="shared" si="44"/>
      </c>
      <c r="Q155" s="102"/>
      <c r="R155" s="36"/>
      <c r="S155" s="37"/>
      <c r="T155" s="36"/>
      <c r="U155" s="38"/>
      <c r="V155" s="105"/>
      <c r="W155" s="106"/>
      <c r="X155" s="102">
        <f t="shared" si="45"/>
      </c>
      <c r="Y155" s="102"/>
      <c r="Z155" s="101">
        <f t="shared" si="46"/>
      </c>
      <c r="AA155" s="101"/>
      <c r="AB155" s="101"/>
      <c r="AC155" s="101">
        <f t="shared" si="47"/>
      </c>
      <c r="AD155" s="101"/>
      <c r="AE155" s="101"/>
      <c r="AF155" s="101">
        <f t="shared" si="48"/>
      </c>
      <c r="AG155" s="101"/>
      <c r="AH155" s="101"/>
      <c r="AI155" s="52"/>
      <c r="AJ155" s="52"/>
      <c r="AK155" s="52"/>
      <c r="AL155" s="52"/>
      <c r="AM155" s="52"/>
      <c r="AN155" s="52"/>
      <c r="AO155" s="52"/>
      <c r="AP155" s="52"/>
      <c r="AQ155" s="5">
        <f t="shared" si="49"/>
      </c>
      <c r="AR155" s="6">
        <f>IF(V155="","",SUM($AC$146:AC154)+$AR$146)</f>
      </c>
    </row>
    <row r="156" spans="1:44" ht="19.5" customHeight="1">
      <c r="A156" s="3"/>
      <c r="B156" s="33">
        <f t="shared" si="39"/>
      </c>
      <c r="C156" s="52"/>
      <c r="D156" s="52"/>
      <c r="E156" s="52"/>
      <c r="F156" s="52"/>
      <c r="G156" s="52"/>
      <c r="H156" s="52"/>
      <c r="I156" s="52"/>
      <c r="J156" s="52"/>
      <c r="K156" s="52"/>
      <c r="L156" s="34">
        <f t="shared" si="40"/>
      </c>
      <c r="M156" s="35">
        <f t="shared" si="41"/>
      </c>
      <c r="N156" s="34">
        <f t="shared" si="42"/>
      </c>
      <c r="O156" s="35">
        <f t="shared" si="43"/>
      </c>
      <c r="P156" s="102">
        <f t="shared" si="44"/>
      </c>
      <c r="Q156" s="102"/>
      <c r="R156" s="36"/>
      <c r="S156" s="37"/>
      <c r="T156" s="36"/>
      <c r="U156" s="38"/>
      <c r="V156" s="105"/>
      <c r="W156" s="106"/>
      <c r="X156" s="102">
        <f t="shared" si="45"/>
      </c>
      <c r="Y156" s="102"/>
      <c r="Z156" s="101">
        <f t="shared" si="46"/>
      </c>
      <c r="AA156" s="101"/>
      <c r="AB156" s="101"/>
      <c r="AC156" s="101">
        <f t="shared" si="47"/>
      </c>
      <c r="AD156" s="101"/>
      <c r="AE156" s="101"/>
      <c r="AF156" s="101">
        <f t="shared" si="48"/>
      </c>
      <c r="AG156" s="101"/>
      <c r="AH156" s="101"/>
      <c r="AI156" s="52"/>
      <c r="AJ156" s="52"/>
      <c r="AK156" s="52"/>
      <c r="AL156" s="52"/>
      <c r="AM156" s="52"/>
      <c r="AN156" s="52"/>
      <c r="AO156" s="52"/>
      <c r="AP156" s="52"/>
      <c r="AQ156" s="5">
        <f t="shared" si="49"/>
      </c>
      <c r="AR156" s="6">
        <f>IF(V156="","",SUM($AC$146:AC155)+$AR$146)</f>
      </c>
    </row>
    <row r="157" spans="1:44" ht="19.5" customHeight="1">
      <c r="A157" s="3"/>
      <c r="B157" s="33">
        <f t="shared" si="39"/>
      </c>
      <c r="C157" s="52"/>
      <c r="D157" s="52"/>
      <c r="E157" s="52"/>
      <c r="F157" s="52"/>
      <c r="G157" s="52"/>
      <c r="H157" s="52"/>
      <c r="I157" s="52"/>
      <c r="J157" s="52"/>
      <c r="K157" s="52"/>
      <c r="L157" s="34">
        <f t="shared" si="40"/>
      </c>
      <c r="M157" s="35">
        <f t="shared" si="41"/>
      </c>
      <c r="N157" s="34">
        <f t="shared" si="42"/>
      </c>
      <c r="O157" s="35">
        <f t="shared" si="43"/>
      </c>
      <c r="P157" s="102">
        <f t="shared" si="44"/>
      </c>
      <c r="Q157" s="102"/>
      <c r="R157" s="36"/>
      <c r="S157" s="37"/>
      <c r="T157" s="36"/>
      <c r="U157" s="38"/>
      <c r="V157" s="105"/>
      <c r="W157" s="106"/>
      <c r="X157" s="102">
        <f t="shared" si="45"/>
      </c>
      <c r="Y157" s="102"/>
      <c r="Z157" s="101">
        <f t="shared" si="46"/>
      </c>
      <c r="AA157" s="101"/>
      <c r="AB157" s="101"/>
      <c r="AC157" s="101">
        <f t="shared" si="47"/>
      </c>
      <c r="AD157" s="101"/>
      <c r="AE157" s="101"/>
      <c r="AF157" s="101">
        <f t="shared" si="48"/>
      </c>
      <c r="AG157" s="101"/>
      <c r="AH157" s="101"/>
      <c r="AI157" s="52"/>
      <c r="AJ157" s="52"/>
      <c r="AK157" s="52"/>
      <c r="AL157" s="52"/>
      <c r="AM157" s="52"/>
      <c r="AN157" s="52"/>
      <c r="AO157" s="52"/>
      <c r="AP157" s="52"/>
      <c r="AQ157" s="5">
        <f t="shared" si="49"/>
      </c>
      <c r="AR157" s="6">
        <f>IF(V157="","",SUM($AC$146:AC156)+$AR$146)</f>
      </c>
    </row>
    <row r="158" spans="1:44" ht="19.5" customHeight="1">
      <c r="A158" s="3"/>
      <c r="B158" s="33">
        <f t="shared" si="39"/>
      </c>
      <c r="C158" s="52"/>
      <c r="D158" s="52"/>
      <c r="E158" s="52"/>
      <c r="F158" s="52"/>
      <c r="G158" s="52"/>
      <c r="H158" s="52"/>
      <c r="I158" s="52"/>
      <c r="J158" s="52"/>
      <c r="K158" s="52"/>
      <c r="L158" s="34">
        <f t="shared" si="40"/>
      </c>
      <c r="M158" s="35">
        <f t="shared" si="41"/>
      </c>
      <c r="N158" s="34">
        <f t="shared" si="42"/>
      </c>
      <c r="O158" s="35">
        <f t="shared" si="43"/>
      </c>
      <c r="P158" s="102">
        <f t="shared" si="44"/>
      </c>
      <c r="Q158" s="102"/>
      <c r="R158" s="36"/>
      <c r="S158" s="37"/>
      <c r="T158" s="36"/>
      <c r="U158" s="38"/>
      <c r="V158" s="105"/>
      <c r="W158" s="106"/>
      <c r="X158" s="102">
        <f t="shared" si="45"/>
      </c>
      <c r="Y158" s="102"/>
      <c r="Z158" s="101">
        <f t="shared" si="46"/>
      </c>
      <c r="AA158" s="101"/>
      <c r="AB158" s="101"/>
      <c r="AC158" s="101">
        <f t="shared" si="47"/>
      </c>
      <c r="AD158" s="101"/>
      <c r="AE158" s="101"/>
      <c r="AF158" s="101">
        <f t="shared" si="48"/>
      </c>
      <c r="AG158" s="101"/>
      <c r="AH158" s="101"/>
      <c r="AI158" s="52"/>
      <c r="AJ158" s="52"/>
      <c r="AK158" s="52"/>
      <c r="AL158" s="52"/>
      <c r="AM158" s="52"/>
      <c r="AN158" s="52"/>
      <c r="AO158" s="52"/>
      <c r="AP158" s="52"/>
      <c r="AQ158" s="5">
        <f t="shared" si="49"/>
      </c>
      <c r="AR158" s="6">
        <f>IF(V158="","",SUM($AC$146:AC157)+$AR$146)</f>
      </c>
    </row>
    <row r="159" spans="1:44" ht="19.5" customHeight="1">
      <c r="A159" s="3"/>
      <c r="B159" s="33">
        <f t="shared" si="39"/>
      </c>
      <c r="C159" s="52"/>
      <c r="D159" s="52"/>
      <c r="E159" s="52"/>
      <c r="F159" s="52"/>
      <c r="G159" s="52"/>
      <c r="H159" s="52"/>
      <c r="I159" s="52"/>
      <c r="J159" s="52"/>
      <c r="K159" s="52"/>
      <c r="L159" s="34">
        <f t="shared" si="40"/>
      </c>
      <c r="M159" s="35">
        <f t="shared" si="41"/>
      </c>
      <c r="N159" s="34">
        <f t="shared" si="42"/>
      </c>
      <c r="O159" s="35">
        <f t="shared" si="43"/>
      </c>
      <c r="P159" s="102">
        <f t="shared" si="44"/>
      </c>
      <c r="Q159" s="102"/>
      <c r="R159" s="36"/>
      <c r="S159" s="37"/>
      <c r="T159" s="36"/>
      <c r="U159" s="38"/>
      <c r="V159" s="105"/>
      <c r="W159" s="106"/>
      <c r="X159" s="102">
        <f t="shared" si="45"/>
      </c>
      <c r="Y159" s="102"/>
      <c r="Z159" s="101">
        <f t="shared" si="46"/>
      </c>
      <c r="AA159" s="101"/>
      <c r="AB159" s="101"/>
      <c r="AC159" s="101">
        <f t="shared" si="47"/>
      </c>
      <c r="AD159" s="101"/>
      <c r="AE159" s="101"/>
      <c r="AF159" s="101">
        <f t="shared" si="48"/>
      </c>
      <c r="AG159" s="101"/>
      <c r="AH159" s="101"/>
      <c r="AI159" s="52"/>
      <c r="AJ159" s="52"/>
      <c r="AK159" s="52"/>
      <c r="AL159" s="52"/>
      <c r="AM159" s="52"/>
      <c r="AN159" s="52"/>
      <c r="AO159" s="52"/>
      <c r="AP159" s="52"/>
      <c r="AQ159" s="5">
        <f t="shared" si="49"/>
      </c>
      <c r="AR159" s="6">
        <f>IF(V159="","",SUM($AC$146:AC158)+$AR$146)</f>
      </c>
    </row>
    <row r="160" spans="1:44" ht="19.5" customHeight="1">
      <c r="A160" s="3"/>
      <c r="B160" s="33">
        <f t="shared" si="39"/>
      </c>
      <c r="C160" s="52"/>
      <c r="D160" s="52"/>
      <c r="E160" s="52"/>
      <c r="F160" s="52"/>
      <c r="G160" s="52"/>
      <c r="H160" s="52"/>
      <c r="I160" s="52"/>
      <c r="J160" s="52"/>
      <c r="K160" s="52"/>
      <c r="L160" s="34">
        <f t="shared" si="40"/>
      </c>
      <c r="M160" s="35">
        <f t="shared" si="41"/>
      </c>
      <c r="N160" s="34">
        <f t="shared" si="42"/>
      </c>
      <c r="O160" s="35">
        <f t="shared" si="43"/>
      </c>
      <c r="P160" s="102">
        <f t="shared" si="44"/>
      </c>
      <c r="Q160" s="102"/>
      <c r="R160" s="36"/>
      <c r="S160" s="37"/>
      <c r="T160" s="36"/>
      <c r="U160" s="38"/>
      <c r="V160" s="105"/>
      <c r="W160" s="106"/>
      <c r="X160" s="102">
        <f t="shared" si="45"/>
      </c>
      <c r="Y160" s="102"/>
      <c r="Z160" s="101">
        <f t="shared" si="46"/>
      </c>
      <c r="AA160" s="101"/>
      <c r="AB160" s="101"/>
      <c r="AC160" s="101">
        <f t="shared" si="47"/>
      </c>
      <c r="AD160" s="101"/>
      <c r="AE160" s="101"/>
      <c r="AF160" s="101">
        <f t="shared" si="48"/>
      </c>
      <c r="AG160" s="101"/>
      <c r="AH160" s="101"/>
      <c r="AI160" s="52"/>
      <c r="AJ160" s="52"/>
      <c r="AK160" s="52"/>
      <c r="AL160" s="52"/>
      <c r="AM160" s="52"/>
      <c r="AN160" s="52"/>
      <c r="AO160" s="52"/>
      <c r="AP160" s="52"/>
      <c r="AQ160" s="5">
        <f t="shared" si="49"/>
      </c>
      <c r="AR160" s="6">
        <f>IF(V160="","",SUM($AC$146:AC159)+$AR$146)</f>
      </c>
    </row>
    <row r="161" spans="1:44" ht="19.5" customHeight="1">
      <c r="A161" s="3"/>
      <c r="B161" s="33">
        <f t="shared" si="39"/>
      </c>
      <c r="C161" s="52"/>
      <c r="D161" s="52"/>
      <c r="E161" s="52"/>
      <c r="F161" s="52"/>
      <c r="G161" s="52"/>
      <c r="H161" s="52"/>
      <c r="I161" s="52"/>
      <c r="J161" s="52"/>
      <c r="K161" s="52"/>
      <c r="L161" s="34">
        <f t="shared" si="40"/>
      </c>
      <c r="M161" s="35">
        <f t="shared" si="41"/>
      </c>
      <c r="N161" s="34">
        <f t="shared" si="42"/>
      </c>
      <c r="O161" s="35">
        <f t="shared" si="43"/>
      </c>
      <c r="P161" s="102">
        <f t="shared" si="44"/>
      </c>
      <c r="Q161" s="102"/>
      <c r="R161" s="36"/>
      <c r="S161" s="37"/>
      <c r="T161" s="36"/>
      <c r="U161" s="38"/>
      <c r="V161" s="105"/>
      <c r="W161" s="106"/>
      <c r="X161" s="102">
        <f t="shared" si="45"/>
      </c>
      <c r="Y161" s="102"/>
      <c r="Z161" s="101">
        <f t="shared" si="46"/>
      </c>
      <c r="AA161" s="101"/>
      <c r="AB161" s="101"/>
      <c r="AC161" s="101">
        <f t="shared" si="47"/>
      </c>
      <c r="AD161" s="101"/>
      <c r="AE161" s="101"/>
      <c r="AF161" s="101">
        <f t="shared" si="48"/>
      </c>
      <c r="AG161" s="101"/>
      <c r="AH161" s="101"/>
      <c r="AI161" s="52"/>
      <c r="AJ161" s="52"/>
      <c r="AK161" s="52"/>
      <c r="AL161" s="52"/>
      <c r="AM161" s="52"/>
      <c r="AN161" s="52"/>
      <c r="AO161" s="52"/>
      <c r="AP161" s="52"/>
      <c r="AQ161" s="5">
        <f t="shared" si="49"/>
      </c>
      <c r="AR161" s="6">
        <f>IF(V161="","",SUM($AC$146:AC160)+$AR$146)</f>
      </c>
    </row>
    <row r="162" spans="1:44" ht="19.5" customHeight="1">
      <c r="A162" s="3"/>
      <c r="B162" s="33">
        <f t="shared" si="39"/>
      </c>
      <c r="C162" s="52"/>
      <c r="D162" s="52"/>
      <c r="E162" s="52"/>
      <c r="F162" s="52"/>
      <c r="G162" s="52"/>
      <c r="H162" s="52"/>
      <c r="I162" s="52"/>
      <c r="J162" s="52"/>
      <c r="K162" s="52"/>
      <c r="L162" s="34">
        <f t="shared" si="40"/>
      </c>
      <c r="M162" s="35">
        <f t="shared" si="41"/>
      </c>
      <c r="N162" s="34">
        <f t="shared" si="42"/>
      </c>
      <c r="O162" s="35">
        <f t="shared" si="43"/>
      </c>
      <c r="P162" s="102">
        <f t="shared" si="44"/>
      </c>
      <c r="Q162" s="102"/>
      <c r="R162" s="36"/>
      <c r="S162" s="37"/>
      <c r="T162" s="36"/>
      <c r="U162" s="38"/>
      <c r="V162" s="105"/>
      <c r="W162" s="106"/>
      <c r="X162" s="102">
        <f t="shared" si="45"/>
      </c>
      <c r="Y162" s="102"/>
      <c r="Z162" s="101">
        <f t="shared" si="46"/>
      </c>
      <c r="AA162" s="101"/>
      <c r="AB162" s="101"/>
      <c r="AC162" s="101">
        <f t="shared" si="47"/>
      </c>
      <c r="AD162" s="101"/>
      <c r="AE162" s="101"/>
      <c r="AF162" s="101">
        <f t="shared" si="48"/>
      </c>
      <c r="AG162" s="101"/>
      <c r="AH162" s="101"/>
      <c r="AI162" s="52"/>
      <c r="AJ162" s="52"/>
      <c r="AK162" s="52"/>
      <c r="AL162" s="52"/>
      <c r="AM162" s="52"/>
      <c r="AN162" s="52"/>
      <c r="AO162" s="52"/>
      <c r="AP162" s="52"/>
      <c r="AQ162" s="5">
        <f t="shared" si="49"/>
      </c>
      <c r="AR162" s="6">
        <f>IF(V162="","",SUM($AC$146:AC161)+$AR$146)</f>
      </c>
    </row>
    <row r="163" spans="1:44" ht="19.5" customHeight="1">
      <c r="A163" s="3"/>
      <c r="B163" s="33">
        <f t="shared" si="39"/>
      </c>
      <c r="C163" s="52"/>
      <c r="D163" s="52"/>
      <c r="E163" s="52"/>
      <c r="F163" s="52"/>
      <c r="G163" s="52"/>
      <c r="H163" s="52"/>
      <c r="I163" s="52"/>
      <c r="J163" s="52"/>
      <c r="K163" s="52"/>
      <c r="L163" s="34">
        <f t="shared" si="40"/>
      </c>
      <c r="M163" s="35">
        <f t="shared" si="41"/>
      </c>
      <c r="N163" s="34">
        <f t="shared" si="42"/>
      </c>
      <c r="O163" s="35">
        <f t="shared" si="43"/>
      </c>
      <c r="P163" s="102">
        <f t="shared" si="44"/>
      </c>
      <c r="Q163" s="102"/>
      <c r="R163" s="36"/>
      <c r="S163" s="37"/>
      <c r="T163" s="36"/>
      <c r="U163" s="38"/>
      <c r="V163" s="105"/>
      <c r="W163" s="106"/>
      <c r="X163" s="102">
        <f t="shared" si="45"/>
      </c>
      <c r="Y163" s="102"/>
      <c r="Z163" s="101">
        <f t="shared" si="46"/>
      </c>
      <c r="AA163" s="101"/>
      <c r="AB163" s="101"/>
      <c r="AC163" s="101">
        <f t="shared" si="47"/>
      </c>
      <c r="AD163" s="101"/>
      <c r="AE163" s="101"/>
      <c r="AF163" s="101">
        <f t="shared" si="48"/>
      </c>
      <c r="AG163" s="101"/>
      <c r="AH163" s="101"/>
      <c r="AI163" s="52"/>
      <c r="AJ163" s="52"/>
      <c r="AK163" s="52"/>
      <c r="AL163" s="52"/>
      <c r="AM163" s="52"/>
      <c r="AN163" s="52"/>
      <c r="AO163" s="52"/>
      <c r="AP163" s="52"/>
      <c r="AQ163" s="5">
        <f t="shared" si="49"/>
      </c>
      <c r="AR163" s="6">
        <f>IF(V163="","",SUM($AC$146:AC162)+$AR$146)</f>
      </c>
    </row>
    <row r="164" spans="1:44" ht="19.5" customHeight="1">
      <c r="A164" s="3"/>
      <c r="B164" s="33">
        <f t="shared" si="39"/>
      </c>
      <c r="C164" s="52"/>
      <c r="D164" s="52"/>
      <c r="E164" s="52"/>
      <c r="F164" s="52"/>
      <c r="G164" s="52"/>
      <c r="H164" s="52"/>
      <c r="I164" s="52"/>
      <c r="J164" s="52"/>
      <c r="K164" s="52"/>
      <c r="L164" s="34">
        <f t="shared" si="40"/>
      </c>
      <c r="M164" s="35">
        <f t="shared" si="41"/>
      </c>
      <c r="N164" s="34">
        <f t="shared" si="42"/>
      </c>
      <c r="O164" s="35">
        <f t="shared" si="43"/>
      </c>
      <c r="P164" s="102">
        <f t="shared" si="44"/>
      </c>
      <c r="Q164" s="102"/>
      <c r="R164" s="36"/>
      <c r="S164" s="37"/>
      <c r="T164" s="36"/>
      <c r="U164" s="38"/>
      <c r="V164" s="105"/>
      <c r="W164" s="106"/>
      <c r="X164" s="102">
        <f t="shared" si="45"/>
      </c>
      <c r="Y164" s="102"/>
      <c r="Z164" s="101">
        <f t="shared" si="46"/>
      </c>
      <c r="AA164" s="101"/>
      <c r="AB164" s="101"/>
      <c r="AC164" s="101">
        <f t="shared" si="47"/>
      </c>
      <c r="AD164" s="101"/>
      <c r="AE164" s="101"/>
      <c r="AF164" s="101">
        <f t="shared" si="48"/>
      </c>
      <c r="AG164" s="101"/>
      <c r="AH164" s="101"/>
      <c r="AI164" s="52"/>
      <c r="AJ164" s="52"/>
      <c r="AK164" s="52"/>
      <c r="AL164" s="52"/>
      <c r="AM164" s="52"/>
      <c r="AN164" s="52"/>
      <c r="AO164" s="52"/>
      <c r="AP164" s="52"/>
      <c r="AQ164" s="5">
        <f t="shared" si="49"/>
      </c>
      <c r="AR164" s="6">
        <f>IF(V164="","",SUM($AC$146:AC163)+$AR$146)</f>
      </c>
    </row>
    <row r="165" spans="1:44" ht="19.5" customHeight="1">
      <c r="A165" s="3"/>
      <c r="B165" s="33">
        <f t="shared" si="39"/>
      </c>
      <c r="C165" s="52"/>
      <c r="D165" s="52"/>
      <c r="E165" s="52"/>
      <c r="F165" s="52"/>
      <c r="G165" s="52"/>
      <c r="H165" s="52"/>
      <c r="I165" s="52"/>
      <c r="J165" s="52"/>
      <c r="K165" s="52"/>
      <c r="L165" s="34">
        <f t="shared" si="40"/>
      </c>
      <c r="M165" s="35">
        <f t="shared" si="41"/>
      </c>
      <c r="N165" s="34">
        <f t="shared" si="42"/>
      </c>
      <c r="O165" s="35">
        <f t="shared" si="43"/>
      </c>
      <c r="P165" s="102">
        <f t="shared" si="44"/>
      </c>
      <c r="Q165" s="102"/>
      <c r="R165" s="36"/>
      <c r="S165" s="37"/>
      <c r="T165" s="36"/>
      <c r="U165" s="38"/>
      <c r="V165" s="105"/>
      <c r="W165" s="106"/>
      <c r="X165" s="102">
        <f t="shared" si="45"/>
      </c>
      <c r="Y165" s="102"/>
      <c r="Z165" s="101">
        <f t="shared" si="46"/>
      </c>
      <c r="AA165" s="101"/>
      <c r="AB165" s="101"/>
      <c r="AC165" s="101">
        <f t="shared" si="47"/>
      </c>
      <c r="AD165" s="101"/>
      <c r="AE165" s="101"/>
      <c r="AF165" s="101">
        <f t="shared" si="48"/>
      </c>
      <c r="AG165" s="101"/>
      <c r="AH165" s="101"/>
      <c r="AI165" s="52"/>
      <c r="AJ165" s="52"/>
      <c r="AK165" s="52"/>
      <c r="AL165" s="52"/>
      <c r="AM165" s="52"/>
      <c r="AN165" s="52"/>
      <c r="AO165" s="52"/>
      <c r="AP165" s="52"/>
      <c r="AQ165" s="5">
        <f t="shared" si="49"/>
      </c>
      <c r="AR165" s="6">
        <f>IF(V165="","",SUM($AC$146:AC164)+$AR$146)</f>
      </c>
    </row>
    <row r="166" spans="1:44" ht="19.5" customHeight="1">
      <c r="A166" s="3"/>
      <c r="B166" s="33">
        <f t="shared" si="39"/>
      </c>
      <c r="C166" s="52"/>
      <c r="D166" s="52"/>
      <c r="E166" s="52"/>
      <c r="F166" s="52"/>
      <c r="G166" s="52"/>
      <c r="H166" s="52"/>
      <c r="I166" s="52"/>
      <c r="J166" s="52"/>
      <c r="K166" s="52"/>
      <c r="L166" s="34">
        <f t="shared" si="40"/>
      </c>
      <c r="M166" s="35">
        <f t="shared" si="41"/>
      </c>
      <c r="N166" s="34">
        <f t="shared" si="42"/>
      </c>
      <c r="O166" s="35">
        <f t="shared" si="43"/>
      </c>
      <c r="P166" s="102">
        <f t="shared" si="44"/>
      </c>
      <c r="Q166" s="102"/>
      <c r="R166" s="36"/>
      <c r="S166" s="37"/>
      <c r="T166" s="36"/>
      <c r="U166" s="38"/>
      <c r="V166" s="105"/>
      <c r="W166" s="106"/>
      <c r="X166" s="102">
        <f t="shared" si="45"/>
      </c>
      <c r="Y166" s="102"/>
      <c r="Z166" s="101">
        <f t="shared" si="46"/>
      </c>
      <c r="AA166" s="101"/>
      <c r="AB166" s="101"/>
      <c r="AC166" s="101">
        <f t="shared" si="47"/>
      </c>
      <c r="AD166" s="101"/>
      <c r="AE166" s="101"/>
      <c r="AF166" s="101">
        <f t="shared" si="48"/>
      </c>
      <c r="AG166" s="101"/>
      <c r="AH166" s="101"/>
      <c r="AI166" s="52"/>
      <c r="AJ166" s="52"/>
      <c r="AK166" s="52"/>
      <c r="AL166" s="52"/>
      <c r="AM166" s="52"/>
      <c r="AN166" s="52"/>
      <c r="AO166" s="52"/>
      <c r="AP166" s="52"/>
      <c r="AQ166" s="5">
        <f t="shared" si="49"/>
      </c>
      <c r="AR166" s="6">
        <f>IF(V166="","",SUM($AC$146:AC165)+$AR$146)</f>
      </c>
    </row>
    <row r="167" spans="1:44" ht="19.5" customHeight="1">
      <c r="A167" s="3"/>
      <c r="B167" s="33">
        <f t="shared" si="39"/>
      </c>
      <c r="C167" s="52"/>
      <c r="D167" s="52"/>
      <c r="E167" s="52"/>
      <c r="F167" s="52"/>
      <c r="G167" s="52"/>
      <c r="H167" s="52"/>
      <c r="I167" s="52"/>
      <c r="J167" s="52"/>
      <c r="K167" s="52"/>
      <c r="L167" s="34">
        <f t="shared" si="40"/>
      </c>
      <c r="M167" s="35">
        <f t="shared" si="41"/>
      </c>
      <c r="N167" s="34">
        <f t="shared" si="42"/>
      </c>
      <c r="O167" s="35">
        <f t="shared" si="43"/>
      </c>
      <c r="P167" s="102">
        <f t="shared" si="44"/>
      </c>
      <c r="Q167" s="102"/>
      <c r="R167" s="36"/>
      <c r="S167" s="37"/>
      <c r="T167" s="36"/>
      <c r="U167" s="38"/>
      <c r="V167" s="105"/>
      <c r="W167" s="106"/>
      <c r="X167" s="102">
        <f t="shared" si="45"/>
      </c>
      <c r="Y167" s="102"/>
      <c r="Z167" s="101">
        <f t="shared" si="46"/>
      </c>
      <c r="AA167" s="101"/>
      <c r="AB167" s="101"/>
      <c r="AC167" s="101">
        <f t="shared" si="47"/>
      </c>
      <c r="AD167" s="101"/>
      <c r="AE167" s="101"/>
      <c r="AF167" s="101">
        <f t="shared" si="48"/>
      </c>
      <c r="AG167" s="101"/>
      <c r="AH167" s="101"/>
      <c r="AI167" s="52"/>
      <c r="AJ167" s="52"/>
      <c r="AK167" s="52"/>
      <c r="AL167" s="52"/>
      <c r="AM167" s="52"/>
      <c r="AN167" s="52"/>
      <c r="AO167" s="52"/>
      <c r="AP167" s="52"/>
      <c r="AQ167" s="5">
        <f t="shared" si="49"/>
      </c>
      <c r="AR167" s="6">
        <f>IF(V167="","",SUM($AC$146:AC166)+$AR$146)</f>
      </c>
    </row>
    <row r="168" spans="1:44" ht="19.5" customHeight="1">
      <c r="A168" s="3"/>
      <c r="B168" s="33">
        <f t="shared" si="39"/>
      </c>
      <c r="C168" s="52"/>
      <c r="D168" s="52"/>
      <c r="E168" s="52"/>
      <c r="F168" s="52"/>
      <c r="G168" s="52"/>
      <c r="H168" s="52"/>
      <c r="I168" s="52"/>
      <c r="J168" s="52"/>
      <c r="K168" s="52"/>
      <c r="L168" s="34">
        <f t="shared" si="40"/>
      </c>
      <c r="M168" s="35">
        <f t="shared" si="41"/>
      </c>
      <c r="N168" s="34">
        <f t="shared" si="42"/>
      </c>
      <c r="O168" s="35">
        <f t="shared" si="43"/>
      </c>
      <c r="P168" s="102">
        <f t="shared" si="44"/>
      </c>
      <c r="Q168" s="102"/>
      <c r="R168" s="36"/>
      <c r="S168" s="37"/>
      <c r="T168" s="36"/>
      <c r="U168" s="38"/>
      <c r="V168" s="105"/>
      <c r="W168" s="106"/>
      <c r="X168" s="102">
        <f t="shared" si="45"/>
      </c>
      <c r="Y168" s="102"/>
      <c r="Z168" s="101">
        <f t="shared" si="46"/>
      </c>
      <c r="AA168" s="101"/>
      <c r="AB168" s="101"/>
      <c r="AC168" s="101">
        <f t="shared" si="47"/>
      </c>
      <c r="AD168" s="101"/>
      <c r="AE168" s="101"/>
      <c r="AF168" s="101">
        <f t="shared" si="48"/>
      </c>
      <c r="AG168" s="101"/>
      <c r="AH168" s="101"/>
      <c r="AI168" s="52"/>
      <c r="AJ168" s="52"/>
      <c r="AK168" s="52"/>
      <c r="AL168" s="52"/>
      <c r="AM168" s="52"/>
      <c r="AN168" s="52"/>
      <c r="AO168" s="52"/>
      <c r="AP168" s="52"/>
      <c r="AQ168" s="5">
        <f t="shared" si="49"/>
      </c>
      <c r="AR168" s="6">
        <f>IF(V168="","",SUM($AC$146:AC167)+$AR$146)</f>
      </c>
    </row>
    <row r="169" spans="1:44" ht="19.5" customHeight="1">
      <c r="A169" s="3"/>
      <c r="B169" s="33">
        <f t="shared" si="39"/>
      </c>
      <c r="C169" s="52"/>
      <c r="D169" s="52"/>
      <c r="E169" s="52"/>
      <c r="F169" s="52"/>
      <c r="G169" s="52"/>
      <c r="H169" s="52"/>
      <c r="I169" s="52"/>
      <c r="J169" s="52"/>
      <c r="K169" s="52"/>
      <c r="L169" s="34">
        <f t="shared" si="40"/>
      </c>
      <c r="M169" s="35">
        <f t="shared" si="41"/>
      </c>
      <c r="N169" s="34">
        <f t="shared" si="42"/>
      </c>
      <c r="O169" s="35">
        <f t="shared" si="43"/>
      </c>
      <c r="P169" s="102">
        <f t="shared" si="44"/>
      </c>
      <c r="Q169" s="102"/>
      <c r="R169" s="36"/>
      <c r="S169" s="37"/>
      <c r="T169" s="36"/>
      <c r="U169" s="38"/>
      <c r="V169" s="105"/>
      <c r="W169" s="106"/>
      <c r="X169" s="102">
        <f t="shared" si="45"/>
      </c>
      <c r="Y169" s="102"/>
      <c r="Z169" s="101">
        <f t="shared" si="46"/>
      </c>
      <c r="AA169" s="101"/>
      <c r="AB169" s="101"/>
      <c r="AC169" s="101">
        <f t="shared" si="47"/>
      </c>
      <c r="AD169" s="101"/>
      <c r="AE169" s="101"/>
      <c r="AF169" s="101">
        <f t="shared" si="48"/>
      </c>
      <c r="AG169" s="101"/>
      <c r="AH169" s="101"/>
      <c r="AI169" s="52"/>
      <c r="AJ169" s="52"/>
      <c r="AK169" s="52"/>
      <c r="AL169" s="52"/>
      <c r="AM169" s="52"/>
      <c r="AN169" s="52"/>
      <c r="AO169" s="52"/>
      <c r="AP169" s="52"/>
      <c r="AQ169" s="5">
        <f t="shared" si="49"/>
      </c>
      <c r="AR169" s="6">
        <f>IF(V169="","",SUM($AC$146:AC168)+$AR$146)</f>
      </c>
    </row>
    <row r="170" spans="1:44" ht="19.5" customHeight="1">
      <c r="A170" s="3"/>
      <c r="B170" s="33">
        <f t="shared" si="39"/>
      </c>
      <c r="C170" s="52"/>
      <c r="D170" s="52"/>
      <c r="E170" s="52"/>
      <c r="F170" s="52"/>
      <c r="G170" s="52"/>
      <c r="H170" s="52"/>
      <c r="I170" s="52"/>
      <c r="J170" s="52"/>
      <c r="K170" s="52"/>
      <c r="L170" s="34">
        <f t="shared" si="40"/>
      </c>
      <c r="M170" s="35">
        <f t="shared" si="41"/>
      </c>
      <c r="N170" s="34">
        <f t="shared" si="42"/>
      </c>
      <c r="O170" s="35">
        <f t="shared" si="43"/>
      </c>
      <c r="P170" s="102">
        <f t="shared" si="44"/>
      </c>
      <c r="Q170" s="102"/>
      <c r="R170" s="36"/>
      <c r="S170" s="37"/>
      <c r="T170" s="36"/>
      <c r="U170" s="38"/>
      <c r="V170" s="105"/>
      <c r="W170" s="106"/>
      <c r="X170" s="102">
        <f t="shared" si="45"/>
      </c>
      <c r="Y170" s="102"/>
      <c r="Z170" s="101">
        <f t="shared" si="46"/>
      </c>
      <c r="AA170" s="101"/>
      <c r="AB170" s="101"/>
      <c r="AC170" s="101">
        <f t="shared" si="47"/>
      </c>
      <c r="AD170" s="101"/>
      <c r="AE170" s="101"/>
      <c r="AF170" s="101">
        <f t="shared" si="48"/>
      </c>
      <c r="AG170" s="101"/>
      <c r="AH170" s="101"/>
      <c r="AI170" s="52"/>
      <c r="AJ170" s="52"/>
      <c r="AK170" s="52"/>
      <c r="AL170" s="52"/>
      <c r="AM170" s="52"/>
      <c r="AN170" s="52"/>
      <c r="AO170" s="52"/>
      <c r="AP170" s="52"/>
      <c r="AQ170" s="5">
        <f t="shared" si="49"/>
      </c>
      <c r="AR170" s="6">
        <f>IF(V170="","",SUM($AC$146:AC169)+$AR$146)</f>
      </c>
    </row>
    <row r="171" spans="1:44" ht="19.5" customHeight="1">
      <c r="A171" s="3"/>
      <c r="B171" s="33">
        <f t="shared" si="39"/>
      </c>
      <c r="C171" s="52"/>
      <c r="D171" s="52"/>
      <c r="E171" s="52"/>
      <c r="F171" s="52"/>
      <c r="G171" s="52"/>
      <c r="H171" s="52"/>
      <c r="I171" s="52"/>
      <c r="J171" s="52"/>
      <c r="K171" s="52"/>
      <c r="L171" s="34">
        <f t="shared" si="40"/>
      </c>
      <c r="M171" s="35">
        <f t="shared" si="41"/>
      </c>
      <c r="N171" s="34">
        <f t="shared" si="42"/>
      </c>
      <c r="O171" s="35">
        <f t="shared" si="43"/>
      </c>
      <c r="P171" s="102">
        <f t="shared" si="44"/>
      </c>
      <c r="Q171" s="102"/>
      <c r="R171" s="36"/>
      <c r="S171" s="37"/>
      <c r="T171" s="36"/>
      <c r="U171" s="38"/>
      <c r="V171" s="105"/>
      <c r="W171" s="106"/>
      <c r="X171" s="102">
        <f t="shared" si="45"/>
      </c>
      <c r="Y171" s="102"/>
      <c r="Z171" s="101">
        <f t="shared" si="46"/>
      </c>
      <c r="AA171" s="101"/>
      <c r="AB171" s="101"/>
      <c r="AC171" s="101">
        <f t="shared" si="47"/>
      </c>
      <c r="AD171" s="101"/>
      <c r="AE171" s="101"/>
      <c r="AF171" s="101">
        <f t="shared" si="48"/>
      </c>
      <c r="AG171" s="101"/>
      <c r="AH171" s="101"/>
      <c r="AI171" s="52"/>
      <c r="AJ171" s="52"/>
      <c r="AK171" s="52"/>
      <c r="AL171" s="52"/>
      <c r="AM171" s="52"/>
      <c r="AN171" s="52"/>
      <c r="AO171" s="52"/>
      <c r="AP171" s="52"/>
      <c r="AQ171" s="5">
        <f t="shared" si="49"/>
      </c>
      <c r="AR171" s="6">
        <f>IF(V171="","",SUM($AC$146:AC170)+$AR$146)</f>
      </c>
    </row>
    <row r="172" spans="1:44" ht="19.5" customHeight="1">
      <c r="A172" s="3"/>
      <c r="B172" s="33">
        <f t="shared" si="39"/>
      </c>
      <c r="C172" s="52"/>
      <c r="D172" s="52"/>
      <c r="E172" s="52"/>
      <c r="F172" s="52"/>
      <c r="G172" s="52"/>
      <c r="H172" s="52"/>
      <c r="I172" s="52"/>
      <c r="J172" s="52"/>
      <c r="K172" s="52"/>
      <c r="L172" s="34">
        <f t="shared" si="40"/>
      </c>
      <c r="M172" s="35">
        <f t="shared" si="41"/>
      </c>
      <c r="N172" s="34">
        <f t="shared" si="42"/>
      </c>
      <c r="O172" s="35">
        <f t="shared" si="43"/>
      </c>
      <c r="P172" s="102">
        <f t="shared" si="44"/>
      </c>
      <c r="Q172" s="102"/>
      <c r="R172" s="36"/>
      <c r="S172" s="37"/>
      <c r="T172" s="36"/>
      <c r="U172" s="38"/>
      <c r="V172" s="105"/>
      <c r="W172" s="106"/>
      <c r="X172" s="102">
        <f t="shared" si="45"/>
      </c>
      <c r="Y172" s="102"/>
      <c r="Z172" s="101">
        <f t="shared" si="46"/>
      </c>
      <c r="AA172" s="101"/>
      <c r="AB172" s="101"/>
      <c r="AC172" s="101">
        <f t="shared" si="47"/>
      </c>
      <c r="AD172" s="101"/>
      <c r="AE172" s="101"/>
      <c r="AF172" s="101">
        <f t="shared" si="48"/>
      </c>
      <c r="AG172" s="101"/>
      <c r="AH172" s="101"/>
      <c r="AI172" s="52"/>
      <c r="AJ172" s="52"/>
      <c r="AK172" s="52"/>
      <c r="AL172" s="52"/>
      <c r="AM172" s="52"/>
      <c r="AN172" s="52"/>
      <c r="AO172" s="52"/>
      <c r="AP172" s="52"/>
      <c r="AQ172" s="5">
        <f t="shared" si="49"/>
      </c>
      <c r="AR172" s="6">
        <f>IF(V172="","",SUM($AC$146:AC171)+$AR$146)</f>
      </c>
    </row>
    <row r="173" spans="1:44" ht="19.5" customHeight="1">
      <c r="A173" s="3"/>
      <c r="B173" s="33">
        <f t="shared" si="39"/>
      </c>
      <c r="C173" s="52"/>
      <c r="D173" s="52"/>
      <c r="E173" s="52"/>
      <c r="F173" s="52"/>
      <c r="G173" s="52"/>
      <c r="H173" s="52"/>
      <c r="I173" s="52"/>
      <c r="J173" s="52"/>
      <c r="K173" s="52"/>
      <c r="L173" s="34">
        <f t="shared" si="40"/>
      </c>
      <c r="M173" s="35">
        <f t="shared" si="41"/>
      </c>
      <c r="N173" s="34">
        <f t="shared" si="42"/>
      </c>
      <c r="O173" s="35">
        <f t="shared" si="43"/>
      </c>
      <c r="P173" s="102">
        <f t="shared" si="44"/>
      </c>
      <c r="Q173" s="102"/>
      <c r="R173" s="36"/>
      <c r="S173" s="37"/>
      <c r="T173" s="36"/>
      <c r="U173" s="38"/>
      <c r="V173" s="105"/>
      <c r="W173" s="106"/>
      <c r="X173" s="102">
        <f t="shared" si="45"/>
      </c>
      <c r="Y173" s="102"/>
      <c r="Z173" s="101">
        <f t="shared" si="46"/>
      </c>
      <c r="AA173" s="101"/>
      <c r="AB173" s="101"/>
      <c r="AC173" s="101">
        <f t="shared" si="47"/>
      </c>
      <c r="AD173" s="101"/>
      <c r="AE173" s="101"/>
      <c r="AF173" s="101">
        <f t="shared" si="48"/>
      </c>
      <c r="AG173" s="101"/>
      <c r="AH173" s="101"/>
      <c r="AI173" s="52"/>
      <c r="AJ173" s="52"/>
      <c r="AK173" s="52"/>
      <c r="AL173" s="52"/>
      <c r="AM173" s="52"/>
      <c r="AN173" s="52"/>
      <c r="AO173" s="52"/>
      <c r="AP173" s="52"/>
      <c r="AQ173" s="5">
        <f t="shared" si="49"/>
      </c>
      <c r="AR173" s="6">
        <f>IF(V173="","",SUM($AC$146:AC172)+$AR$146)</f>
      </c>
    </row>
    <row r="174" spans="1:44" ht="19.5" customHeight="1">
      <c r="A174" s="3"/>
      <c r="B174" s="33">
        <f t="shared" si="39"/>
      </c>
      <c r="C174" s="52"/>
      <c r="D174" s="52"/>
      <c r="E174" s="52"/>
      <c r="F174" s="52"/>
      <c r="G174" s="52"/>
      <c r="H174" s="52"/>
      <c r="I174" s="52"/>
      <c r="J174" s="52"/>
      <c r="K174" s="52"/>
      <c r="L174" s="34">
        <f t="shared" si="40"/>
      </c>
      <c r="M174" s="35">
        <f t="shared" si="41"/>
      </c>
      <c r="N174" s="34">
        <f t="shared" si="42"/>
      </c>
      <c r="O174" s="35">
        <f t="shared" si="43"/>
      </c>
      <c r="P174" s="102">
        <f t="shared" si="44"/>
      </c>
      <c r="Q174" s="102"/>
      <c r="R174" s="36"/>
      <c r="S174" s="37"/>
      <c r="T174" s="36"/>
      <c r="U174" s="38"/>
      <c r="V174" s="105"/>
      <c r="W174" s="106"/>
      <c r="X174" s="102">
        <f t="shared" si="45"/>
      </c>
      <c r="Y174" s="102"/>
      <c r="Z174" s="101">
        <f t="shared" si="46"/>
      </c>
      <c r="AA174" s="101"/>
      <c r="AB174" s="101"/>
      <c r="AC174" s="101">
        <f t="shared" si="47"/>
      </c>
      <c r="AD174" s="101"/>
      <c r="AE174" s="101"/>
      <c r="AF174" s="101">
        <f t="shared" si="48"/>
      </c>
      <c r="AG174" s="101"/>
      <c r="AH174" s="101"/>
      <c r="AI174" s="52"/>
      <c r="AJ174" s="52"/>
      <c r="AK174" s="52"/>
      <c r="AL174" s="52"/>
      <c r="AM174" s="52"/>
      <c r="AN174" s="52"/>
      <c r="AO174" s="52"/>
      <c r="AP174" s="52"/>
      <c r="AQ174" s="5">
        <f t="shared" si="49"/>
      </c>
      <c r="AR174" s="6">
        <f>IF(V174="","",SUM($AC$146:AC173)+$AR$146)</f>
      </c>
    </row>
    <row r="175" spans="1:44" ht="19.5" customHeight="1">
      <c r="A175" s="3"/>
      <c r="B175" s="33">
        <f t="shared" si="39"/>
      </c>
      <c r="C175" s="52"/>
      <c r="D175" s="52"/>
      <c r="E175" s="52"/>
      <c r="F175" s="52"/>
      <c r="G175" s="52"/>
      <c r="H175" s="52"/>
      <c r="I175" s="52"/>
      <c r="J175" s="52"/>
      <c r="K175" s="52"/>
      <c r="L175" s="34">
        <f t="shared" si="40"/>
      </c>
      <c r="M175" s="35">
        <f t="shared" si="41"/>
      </c>
      <c r="N175" s="34">
        <f t="shared" si="42"/>
      </c>
      <c r="O175" s="35">
        <f t="shared" si="43"/>
      </c>
      <c r="P175" s="102">
        <f t="shared" si="44"/>
      </c>
      <c r="Q175" s="102"/>
      <c r="R175" s="36"/>
      <c r="S175" s="37"/>
      <c r="T175" s="36"/>
      <c r="U175" s="38"/>
      <c r="V175" s="105"/>
      <c r="W175" s="106"/>
      <c r="X175" s="102">
        <f t="shared" si="45"/>
      </c>
      <c r="Y175" s="102"/>
      <c r="Z175" s="101">
        <f t="shared" si="46"/>
      </c>
      <c r="AA175" s="101"/>
      <c r="AB175" s="101"/>
      <c r="AC175" s="101">
        <f t="shared" si="47"/>
      </c>
      <c r="AD175" s="101"/>
      <c r="AE175" s="101"/>
      <c r="AF175" s="101">
        <f t="shared" si="48"/>
      </c>
      <c r="AG175" s="101"/>
      <c r="AH175" s="101"/>
      <c r="AI175" s="52"/>
      <c r="AJ175" s="52"/>
      <c r="AK175" s="52"/>
      <c r="AL175" s="52"/>
      <c r="AM175" s="52"/>
      <c r="AN175" s="52"/>
      <c r="AO175" s="52"/>
      <c r="AP175" s="52"/>
      <c r="AQ175" s="5">
        <f t="shared" si="49"/>
      </c>
      <c r="AR175" s="6">
        <f>IF(V175="","",SUM($AC$146:AC174)+$AR$146)</f>
      </c>
    </row>
    <row r="176" spans="1:44" ht="19.5" customHeight="1" thickBot="1">
      <c r="A176" s="3"/>
      <c r="B176" s="33">
        <f t="shared" si="39"/>
      </c>
      <c r="C176" s="53"/>
      <c r="D176" s="53"/>
      <c r="E176" s="53"/>
      <c r="F176" s="53"/>
      <c r="G176" s="53"/>
      <c r="H176" s="53"/>
      <c r="I176" s="53"/>
      <c r="J176" s="53"/>
      <c r="K176" s="53"/>
      <c r="L176" s="34">
        <f t="shared" si="40"/>
      </c>
      <c r="M176" s="35">
        <f t="shared" si="41"/>
      </c>
      <c r="N176" s="34">
        <f t="shared" si="42"/>
      </c>
      <c r="O176" s="35">
        <f t="shared" si="43"/>
      </c>
      <c r="P176" s="102">
        <f t="shared" si="44"/>
      </c>
      <c r="Q176" s="102"/>
      <c r="R176" s="39"/>
      <c r="S176" s="40"/>
      <c r="T176" s="39"/>
      <c r="U176" s="41"/>
      <c r="V176" s="103"/>
      <c r="W176" s="104"/>
      <c r="X176" s="102">
        <f t="shared" si="45"/>
      </c>
      <c r="Y176" s="102"/>
      <c r="Z176" s="101">
        <f t="shared" si="46"/>
      </c>
      <c r="AA176" s="101"/>
      <c r="AB176" s="101"/>
      <c r="AC176" s="101">
        <f t="shared" si="47"/>
      </c>
      <c r="AD176" s="101"/>
      <c r="AE176" s="101"/>
      <c r="AF176" s="101">
        <f t="shared" si="48"/>
      </c>
      <c r="AG176" s="101"/>
      <c r="AH176" s="101"/>
      <c r="AI176" s="53"/>
      <c r="AJ176" s="53"/>
      <c r="AK176" s="53"/>
      <c r="AL176" s="53"/>
      <c r="AM176" s="53"/>
      <c r="AN176" s="53"/>
      <c r="AO176" s="53"/>
      <c r="AP176" s="53"/>
      <c r="AQ176" s="5">
        <f t="shared" si="49"/>
      </c>
      <c r="AR176" s="6">
        <f>IF(V176="","",SUM($AC$146:AC175)+$AR$146)</f>
      </c>
    </row>
    <row r="177" spans="1:42" ht="19.5" customHeight="1" thickTop="1">
      <c r="A177" s="94" t="str">
        <f>$A$45</f>
        <v>合計</v>
      </c>
      <c r="B177" s="95"/>
      <c r="C177" s="95"/>
      <c r="D177" s="95"/>
      <c r="E177" s="95"/>
      <c r="F177" s="95"/>
      <c r="G177" s="95"/>
      <c r="H177" s="95"/>
      <c r="I177" s="95"/>
      <c r="J177" s="95"/>
      <c r="K177" s="96"/>
      <c r="L177" s="97"/>
      <c r="M177" s="98"/>
      <c r="N177" s="97"/>
      <c r="O177" s="98"/>
      <c r="P177" s="345">
        <f>IF(V177="","",V177)</f>
      </c>
      <c r="Q177" s="345"/>
      <c r="R177" s="97"/>
      <c r="S177" s="98"/>
      <c r="T177" s="97"/>
      <c r="U177" s="99"/>
      <c r="V177" s="346">
        <f>IF(AE179=AI179,V178,"")</f>
      </c>
      <c r="W177" s="345"/>
      <c r="X177" s="100"/>
      <c r="Y177" s="100"/>
      <c r="Z177" s="91">
        <f>IF(AE179=AI179,Z178,"")</f>
      </c>
      <c r="AA177" s="91"/>
      <c r="AB177" s="91"/>
      <c r="AC177" s="91">
        <f>IF(AE179=AI179,AC178,"")</f>
      </c>
      <c r="AD177" s="91"/>
      <c r="AE177" s="91"/>
      <c r="AF177" s="91">
        <f>IF(AE179=AI179,AF178,"")</f>
      </c>
      <c r="AG177" s="91"/>
      <c r="AH177" s="91"/>
      <c r="AI177" s="50"/>
      <c r="AJ177" s="51"/>
      <c r="AK177" s="51"/>
      <c r="AL177" s="30"/>
      <c r="AM177" s="50"/>
      <c r="AN177" s="51"/>
      <c r="AO177" s="51"/>
      <c r="AP177" s="30"/>
    </row>
    <row r="178" spans="16:34" ht="13.5">
      <c r="P178" s="92">
        <f>IF(V178="","",V178)</f>
        <v>0</v>
      </c>
      <c r="Q178" s="92"/>
      <c r="V178" s="92">
        <f>SUM(V146:W176)+V134</f>
        <v>0</v>
      </c>
      <c r="W178" s="92"/>
      <c r="Z178" s="93">
        <f>SUM(Z146:AB176)+Z134</f>
        <v>0</v>
      </c>
      <c r="AA178" s="92"/>
      <c r="AB178" s="92"/>
      <c r="AC178" s="93">
        <f>SUM(AC146:AE176)+AC134</f>
        <v>0</v>
      </c>
      <c r="AD178" s="92"/>
      <c r="AE178" s="92"/>
      <c r="AF178" s="88">
        <f>SUM(AF146:AH176)+AF134</f>
        <v>0</v>
      </c>
      <c r="AG178" s="89"/>
      <c r="AH178" s="89"/>
    </row>
    <row r="179" spans="31:38" ht="13.5">
      <c r="AE179" s="90">
        <f>COUNT($V$14,$V$58,$V$102,$V$146,$V$190,$V$234,$V$278,$V$322,$V$366,$V$410)</f>
        <v>0</v>
      </c>
      <c r="AF179" s="90"/>
      <c r="AG179" s="61" t="str">
        <f>$AG$47</f>
        <v>枚中</v>
      </c>
      <c r="AH179" s="61"/>
      <c r="AI179" s="90">
        <f>IF($V$146,4,"")</f>
      </c>
      <c r="AJ179" s="90"/>
      <c r="AK179" s="61" t="str">
        <f>$AK$47</f>
        <v>枚目</v>
      </c>
      <c r="AL179" s="61"/>
    </row>
    <row r="180" spans="1:42" ht="13.5">
      <c r="A180" s="154" t="str">
        <f>$A$4</f>
        <v>平成</v>
      </c>
      <c r="B180" s="154"/>
      <c r="C180" s="154">
        <f>IF($C$4="","",$C$4)</f>
        <v>19</v>
      </c>
      <c r="D180" s="154"/>
      <c r="E180" s="7" t="str">
        <f>$E$4</f>
        <v>年</v>
      </c>
      <c r="F180" s="155">
        <f>IF($F$4="","",$F$4)</f>
      </c>
      <c r="G180" s="155"/>
      <c r="H180" s="154" t="str">
        <f>$H$4</f>
        <v>月分</v>
      </c>
      <c r="I180" s="154"/>
      <c r="J180" s="8"/>
      <c r="K180" s="65" t="str">
        <f>$K$4</f>
        <v>四條畷市移動支援事業請求明細書兼サービス提供実績記録票</v>
      </c>
      <c r="L180" s="65"/>
      <c r="M180" s="65"/>
      <c r="N180" s="65"/>
      <c r="O180" s="65"/>
      <c r="P180" s="65"/>
      <c r="Q180" s="65"/>
      <c r="R180" s="65"/>
      <c r="S180" s="65"/>
      <c r="T180" s="65"/>
      <c r="U180" s="65"/>
      <c r="V180" s="65"/>
      <c r="W180" s="65"/>
      <c r="X180" s="65"/>
      <c r="Y180" s="65"/>
      <c r="Z180" s="65"/>
      <c r="AA180" s="65"/>
      <c r="AB180" s="65"/>
      <c r="AC180" s="65"/>
      <c r="AD180" s="65"/>
      <c r="AE180" s="65"/>
      <c r="AF180" s="65"/>
      <c r="AG180" s="7"/>
      <c r="AH180" s="7"/>
      <c r="AI180" s="7"/>
      <c r="AJ180" s="7" t="str">
        <f>$AN$4</f>
        <v>個別</v>
      </c>
      <c r="AK180" s="7"/>
      <c r="AL180" s="7"/>
      <c r="AM180" s="7"/>
      <c r="AN180" s="66"/>
      <c r="AO180" s="66"/>
      <c r="AP180" s="7"/>
    </row>
    <row r="181" spans="1:42" ht="13.5" customHeight="1">
      <c r="A181" s="147" t="str">
        <f>$A$5</f>
        <v>受給者証
番号</v>
      </c>
      <c r="B181" s="148"/>
      <c r="C181" s="149"/>
      <c r="D181" s="153">
        <f>IF(D$5="","",D$5)</f>
      </c>
      <c r="E181" s="144">
        <f aca="true" t="shared" si="50" ref="E181:M181">IF(E$5="","",E$5)</f>
      </c>
      <c r="F181" s="144">
        <f t="shared" si="50"/>
      </c>
      <c r="G181" s="144">
        <f t="shared" si="50"/>
      </c>
      <c r="H181" s="144">
        <f t="shared" si="50"/>
      </c>
      <c r="I181" s="144">
        <f t="shared" si="50"/>
      </c>
      <c r="J181" s="144">
        <f t="shared" si="50"/>
      </c>
      <c r="K181" s="144">
        <f t="shared" si="50"/>
      </c>
      <c r="L181" s="144">
        <f t="shared" si="50"/>
      </c>
      <c r="M181" s="145">
        <f t="shared" si="50"/>
      </c>
      <c r="N181" s="146" t="str">
        <f>$N$5</f>
        <v>支給決定障害者等氏名</v>
      </c>
      <c r="O181" s="146"/>
      <c r="P181" s="146"/>
      <c r="Q181" s="146"/>
      <c r="R181" s="68">
        <f>IF($R$5="","",$R$5)</f>
      </c>
      <c r="S181" s="69"/>
      <c r="T181" s="69"/>
      <c r="U181" s="69"/>
      <c r="V181" s="69"/>
      <c r="W181" s="69"/>
      <c r="X181" s="69"/>
      <c r="Y181" s="69"/>
      <c r="Z181" s="70"/>
      <c r="AA181" s="71" t="str">
        <f>$AA$5</f>
        <v>事業者及び
その事業所</v>
      </c>
      <c r="AB181" s="72"/>
      <c r="AC181" s="67" t="str">
        <f>$AC$5</f>
        <v>事業所番号</v>
      </c>
      <c r="AD181" s="67"/>
      <c r="AE181" s="67"/>
      <c r="AF181" s="67"/>
      <c r="AG181" s="67"/>
      <c r="AH181" s="67"/>
      <c r="AI181" s="67"/>
      <c r="AJ181" s="67"/>
      <c r="AK181" s="67"/>
      <c r="AL181" s="67"/>
      <c r="AM181" s="67"/>
      <c r="AN181" s="67"/>
      <c r="AO181" s="67"/>
      <c r="AP181" s="67"/>
    </row>
    <row r="182" spans="1:42" ht="13.5">
      <c r="A182" s="150"/>
      <c r="B182" s="151"/>
      <c r="C182" s="152"/>
      <c r="D182" s="153"/>
      <c r="E182" s="144"/>
      <c r="F182" s="144"/>
      <c r="G182" s="144"/>
      <c r="H182" s="144"/>
      <c r="I182" s="144"/>
      <c r="J182" s="144"/>
      <c r="K182" s="144"/>
      <c r="L182" s="144"/>
      <c r="M182" s="145"/>
      <c r="N182" s="73" t="str">
        <f>$N$6</f>
        <v>(児童氏名)</v>
      </c>
      <c r="O182" s="73"/>
      <c r="P182" s="73"/>
      <c r="Q182" s="73"/>
      <c r="R182" s="11">
        <f>IF($S$6="","","(")</f>
      </c>
      <c r="S182" s="74">
        <f>IF($S$6="","",$S$6)</f>
      </c>
      <c r="T182" s="74"/>
      <c r="U182" s="74"/>
      <c r="V182" s="74"/>
      <c r="W182" s="74"/>
      <c r="X182" s="74"/>
      <c r="Y182" s="74"/>
      <c r="Z182" s="12">
        <f>IF($S$6="","","）")</f>
      </c>
      <c r="AA182" s="72"/>
      <c r="AB182" s="72"/>
      <c r="AC182" s="42">
        <f>IF(AC$6="","",AC$6)</f>
      </c>
      <c r="AD182" s="42">
        <f aca="true" t="shared" si="51" ref="AD182:AP182">IF(AD$6="","",AD$6)</f>
      </c>
      <c r="AE182" s="42">
        <f t="shared" si="51"/>
      </c>
      <c r="AF182" s="42">
        <f t="shared" si="51"/>
      </c>
      <c r="AG182" s="42">
        <f t="shared" si="51"/>
      </c>
      <c r="AH182" s="42">
        <f t="shared" si="51"/>
      </c>
      <c r="AI182" s="42">
        <f t="shared" si="51"/>
      </c>
      <c r="AJ182" s="42">
        <f t="shared" si="51"/>
      </c>
      <c r="AK182" s="42">
        <f t="shared" si="51"/>
      </c>
      <c r="AL182" s="42">
        <f t="shared" si="51"/>
      </c>
      <c r="AM182" s="43">
        <f t="shared" si="51"/>
      </c>
      <c r="AN182" s="43">
        <f t="shared" si="51"/>
      </c>
      <c r="AO182" s="43">
        <f t="shared" si="51"/>
      </c>
      <c r="AP182" s="43">
        <f t="shared" si="51"/>
      </c>
    </row>
    <row r="183" spans="1:42" ht="40.5" customHeight="1">
      <c r="A183" s="135" t="str">
        <f>$A$7</f>
        <v>契約支給量</v>
      </c>
      <c r="B183" s="136"/>
      <c r="C183" s="137"/>
      <c r="D183" s="9" t="str">
        <f>$D$7</f>
        <v>月</v>
      </c>
      <c r="E183" s="138">
        <f>IF($E$7="","",$E$7)</f>
      </c>
      <c r="F183" s="138"/>
      <c r="G183" s="138"/>
      <c r="H183" s="138"/>
      <c r="I183" s="138"/>
      <c r="J183" s="138"/>
      <c r="K183" s="138"/>
      <c r="L183" s="138"/>
      <c r="M183" s="138"/>
      <c r="N183" s="139" t="str">
        <f>$N$7</f>
        <v>時間</v>
      </c>
      <c r="O183" s="140"/>
      <c r="P183" s="141" t="str">
        <f>$P$7</f>
        <v>利用者負担
上限月額</v>
      </c>
      <c r="Q183" s="142"/>
      <c r="R183" s="142"/>
      <c r="S183" s="142"/>
      <c r="T183" s="142"/>
      <c r="U183" s="143"/>
      <c r="V183" s="75">
        <f>IF($V$7="","",$V$7)</f>
      </c>
      <c r="W183" s="76"/>
      <c r="X183" s="76"/>
      <c r="Y183" s="76"/>
      <c r="Z183" s="77"/>
      <c r="AA183" s="72"/>
      <c r="AB183" s="72"/>
      <c r="AC183" s="78">
        <f>IF($AC$7="","",$AC$7)</f>
      </c>
      <c r="AD183" s="78"/>
      <c r="AE183" s="78"/>
      <c r="AF183" s="78"/>
      <c r="AG183" s="78"/>
      <c r="AH183" s="78"/>
      <c r="AI183" s="78"/>
      <c r="AJ183" s="78"/>
      <c r="AK183" s="78"/>
      <c r="AL183" s="78"/>
      <c r="AM183" s="78"/>
      <c r="AN183" s="78"/>
      <c r="AO183" s="78"/>
      <c r="AP183" s="78"/>
    </row>
    <row r="184" spans="1:42" ht="13.5" customHeight="1">
      <c r="A184" s="132" t="str">
        <f>$A$8</f>
        <v>派遣種別および事業費
</v>
      </c>
      <c r="B184" s="133"/>
      <c r="C184" s="134"/>
      <c r="D184" s="62" t="str">
        <f>$D$8</f>
        <v>①個別1：1</v>
      </c>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3"/>
      <c r="AD184" s="63"/>
      <c r="AE184" s="54"/>
      <c r="AF184" s="55"/>
      <c r="AG184" s="55"/>
      <c r="AH184" s="55"/>
      <c r="AI184" s="55"/>
      <c r="AJ184" s="55"/>
      <c r="AK184" s="55"/>
      <c r="AL184" s="55"/>
      <c r="AM184" s="55"/>
      <c r="AN184" s="55"/>
      <c r="AO184" s="55"/>
      <c r="AP184" s="56"/>
    </row>
    <row r="185" spans="1:42" ht="13.5">
      <c r="A185" s="125" t="str">
        <f>$A$9</f>
        <v>単価(30分1人あたり)</v>
      </c>
      <c r="B185" s="126"/>
      <c r="C185" s="127"/>
      <c r="D185" s="128">
        <f>$D$9</f>
        <v>800</v>
      </c>
      <c r="E185" s="129"/>
      <c r="F185" s="129"/>
      <c r="G185" s="129"/>
      <c r="H185" s="129"/>
      <c r="I185" s="129"/>
      <c r="J185" s="129"/>
      <c r="K185" s="129"/>
      <c r="L185" s="129"/>
      <c r="M185" s="130"/>
      <c r="N185" s="131"/>
      <c r="O185" s="131"/>
      <c r="P185" s="131"/>
      <c r="Q185" s="131"/>
      <c r="R185" s="131"/>
      <c r="S185" s="131"/>
      <c r="T185" s="131"/>
      <c r="U185" s="131"/>
      <c r="V185" s="131"/>
      <c r="W185" s="64"/>
      <c r="X185" s="64"/>
      <c r="Y185" s="64"/>
      <c r="Z185" s="64"/>
      <c r="AA185" s="64"/>
      <c r="AB185" s="64"/>
      <c r="AC185" s="64"/>
      <c r="AD185" s="64"/>
      <c r="AE185" s="57"/>
      <c r="AF185" s="58"/>
      <c r="AG185" s="58"/>
      <c r="AH185" s="58"/>
      <c r="AI185" s="58"/>
      <c r="AJ185" s="58"/>
      <c r="AK185" s="58"/>
      <c r="AL185" s="58"/>
      <c r="AM185" s="58"/>
      <c r="AN185" s="58"/>
      <c r="AO185" s="58"/>
      <c r="AP185" s="59"/>
    </row>
    <row r="186" ht="3" customHeight="1"/>
    <row r="187" spans="1:44" ht="13.5" customHeight="1">
      <c r="A187" s="115" t="str">
        <f>$A$11</f>
        <v>日付</v>
      </c>
      <c r="B187" s="115" t="str">
        <f>$B$11</f>
        <v>曜日</v>
      </c>
      <c r="C187" s="116" t="str">
        <f>$C$11</f>
        <v>行先</v>
      </c>
      <c r="D187" s="117"/>
      <c r="E187" s="117"/>
      <c r="F187" s="117"/>
      <c r="G187" s="117"/>
      <c r="H187" s="117"/>
      <c r="I187" s="117"/>
      <c r="J187" s="117"/>
      <c r="K187" s="118"/>
      <c r="L187" s="61" t="str">
        <f>$L$11</f>
        <v>移動支援計画</v>
      </c>
      <c r="M187" s="61"/>
      <c r="N187" s="61"/>
      <c r="O187" s="61"/>
      <c r="P187" s="61"/>
      <c r="Q187" s="61"/>
      <c r="R187" s="61" t="str">
        <f>$R$11</f>
        <v>サービス提供時間</v>
      </c>
      <c r="S187" s="61"/>
      <c r="T187" s="61"/>
      <c r="U187" s="111"/>
      <c r="V187" s="112" t="str">
        <f>$V$11</f>
        <v>算定
時間数</v>
      </c>
      <c r="W187" s="113"/>
      <c r="X187" s="110" t="str">
        <f>$X$11</f>
        <v>算定
単価</v>
      </c>
      <c r="Y187" s="61"/>
      <c r="Z187" s="61" t="str">
        <f>$Z$11</f>
        <v>事業費(C)</v>
      </c>
      <c r="AA187" s="61"/>
      <c r="AB187" s="61"/>
      <c r="AC187" s="61" t="str">
        <f>$AC$11</f>
        <v>利用者負担額(D)</v>
      </c>
      <c r="AD187" s="61"/>
      <c r="AE187" s="61"/>
      <c r="AF187" s="61" t="str">
        <f>$AF$11</f>
        <v>移動支援事業費(E)</v>
      </c>
      <c r="AG187" s="61"/>
      <c r="AH187" s="61"/>
      <c r="AI187" s="60" t="str">
        <f>$AI$11</f>
        <v>サービス
提供者印</v>
      </c>
      <c r="AJ187" s="60"/>
      <c r="AK187" s="60" t="str">
        <f>$AM$11</f>
        <v>利用者
確認印</v>
      </c>
      <c r="AL187" s="60"/>
      <c r="AM187" s="60"/>
      <c r="AN187" s="60"/>
      <c r="AO187" s="60"/>
      <c r="AP187" s="60"/>
      <c r="AQ187" s="108" t="s">
        <v>45</v>
      </c>
      <c r="AR187" s="109" t="s">
        <v>46</v>
      </c>
    </row>
    <row r="188" spans="1:45" ht="13.5" customHeight="1">
      <c r="A188" s="115"/>
      <c r="B188" s="115"/>
      <c r="C188" s="119"/>
      <c r="D188" s="120"/>
      <c r="E188" s="120"/>
      <c r="F188" s="120"/>
      <c r="G188" s="120"/>
      <c r="H188" s="120"/>
      <c r="I188" s="120"/>
      <c r="J188" s="120"/>
      <c r="K188" s="121"/>
      <c r="L188" s="110" t="str">
        <f>$L$12</f>
        <v>開始
時間</v>
      </c>
      <c r="M188" s="61"/>
      <c r="N188" s="110" t="str">
        <f>$N$12</f>
        <v>終了
時間</v>
      </c>
      <c r="O188" s="61"/>
      <c r="P188" s="61" t="str">
        <f>$P$12</f>
        <v>計画時間数</v>
      </c>
      <c r="Q188" s="61"/>
      <c r="R188" s="110" t="str">
        <f>$R$12</f>
        <v>開始
時間</v>
      </c>
      <c r="S188" s="61"/>
      <c r="T188" s="110" t="str">
        <f>$T$12</f>
        <v>終了
時間</v>
      </c>
      <c r="U188" s="111"/>
      <c r="V188" s="114"/>
      <c r="W188" s="113"/>
      <c r="X188" s="61"/>
      <c r="Y188" s="61"/>
      <c r="Z188" s="61" t="str">
        <f>$Z$12</f>
        <v>A×B×2</v>
      </c>
      <c r="AA188" s="61"/>
      <c r="AB188" s="61"/>
      <c r="AC188" s="61" t="str">
        <f>$AC$12</f>
        <v>C×10%</v>
      </c>
      <c r="AD188" s="61"/>
      <c r="AE188" s="61"/>
      <c r="AF188" s="61" t="str">
        <f>$AF$12</f>
        <v>C-D</v>
      </c>
      <c r="AG188" s="61"/>
      <c r="AH188" s="61"/>
      <c r="AI188" s="60"/>
      <c r="AJ188" s="60"/>
      <c r="AK188" s="60"/>
      <c r="AL188" s="60"/>
      <c r="AM188" s="60"/>
      <c r="AN188" s="60"/>
      <c r="AO188" s="60"/>
      <c r="AP188" s="60"/>
      <c r="AQ188" s="108"/>
      <c r="AR188" s="109"/>
      <c r="AS188" s="4"/>
    </row>
    <row r="189" spans="1:45" ht="13.5">
      <c r="A189" s="115"/>
      <c r="B189" s="115"/>
      <c r="C189" s="122"/>
      <c r="D189" s="123"/>
      <c r="E189" s="123"/>
      <c r="F189" s="123"/>
      <c r="G189" s="123"/>
      <c r="H189" s="123"/>
      <c r="I189" s="123"/>
      <c r="J189" s="123"/>
      <c r="K189" s="124"/>
      <c r="L189" s="61"/>
      <c r="M189" s="61"/>
      <c r="N189" s="61"/>
      <c r="O189" s="61"/>
      <c r="P189" s="61" t="str">
        <f>$P$13</f>
        <v>時間</v>
      </c>
      <c r="Q189" s="61"/>
      <c r="R189" s="61"/>
      <c r="S189" s="61"/>
      <c r="T189" s="61"/>
      <c r="U189" s="111"/>
      <c r="V189" s="107" t="str">
        <f>$V$13</f>
        <v>時間(A)</v>
      </c>
      <c r="W189" s="61"/>
      <c r="X189" s="61" t="str">
        <f>$X$13</f>
        <v>単価(B)</v>
      </c>
      <c r="Y189" s="61"/>
      <c r="Z189" s="61"/>
      <c r="AA189" s="61"/>
      <c r="AB189" s="61"/>
      <c r="AC189" s="61"/>
      <c r="AD189" s="61"/>
      <c r="AE189" s="61"/>
      <c r="AF189" s="61"/>
      <c r="AG189" s="61"/>
      <c r="AH189" s="61"/>
      <c r="AI189" s="60"/>
      <c r="AJ189" s="60"/>
      <c r="AK189" s="60"/>
      <c r="AL189" s="60"/>
      <c r="AM189" s="60"/>
      <c r="AN189" s="60"/>
      <c r="AO189" s="60"/>
      <c r="AP189" s="60"/>
      <c r="AQ189" s="108"/>
      <c r="AR189" s="109"/>
      <c r="AS189" s="4"/>
    </row>
    <row r="190" spans="1:45" ht="19.5" customHeight="1">
      <c r="A190" s="3"/>
      <c r="B190" s="33">
        <f aca="true" t="shared" si="52" ref="B190:B220">IF(A190,CHOOSE(WEEKDAY(name_fday+A190-1,1),"日","月","火","水","木","金","土"),"")</f>
      </c>
      <c r="C190" s="52"/>
      <c r="D190" s="52"/>
      <c r="E190" s="52"/>
      <c r="F190" s="52"/>
      <c r="G190" s="52"/>
      <c r="H190" s="52"/>
      <c r="I190" s="52"/>
      <c r="J190" s="52"/>
      <c r="K190" s="52"/>
      <c r="L190" s="34">
        <f>IF(R190="","",IF(R190=0,0,R190))</f>
      </c>
      <c r="M190" s="35">
        <f>IF(AND(R190="",S190=""),"",IF(S190=0,0,S190))</f>
      </c>
      <c r="N190" s="34">
        <f>IF(T190="","",IF(T190=0,0,T190))</f>
      </c>
      <c r="O190" s="35">
        <f>IF(AND(T190="",U190=""),"",IF(U190=0,0,U190))</f>
      </c>
      <c r="P190" s="102">
        <f>IF(V190="","",V190)</f>
      </c>
      <c r="Q190" s="102"/>
      <c r="R190" s="36"/>
      <c r="S190" s="37"/>
      <c r="T190" s="36"/>
      <c r="U190" s="38"/>
      <c r="V190" s="105"/>
      <c r="W190" s="106"/>
      <c r="X190" s="102">
        <f>IF(V190="","",800)</f>
      </c>
      <c r="Y190" s="102"/>
      <c r="Z190" s="101">
        <f>IF(V190="","",V190*X190*2)</f>
      </c>
      <c r="AA190" s="101"/>
      <c r="AB190" s="101"/>
      <c r="AC190" s="101">
        <f>IF(V190="","",MIN(AQ190+AR190,$Q$2)-AR190)</f>
      </c>
      <c r="AD190" s="101"/>
      <c r="AE190" s="101"/>
      <c r="AF190" s="101">
        <f>IF(V190="","",Z190-AC190)</f>
      </c>
      <c r="AG190" s="101"/>
      <c r="AH190" s="101"/>
      <c r="AI190" s="52"/>
      <c r="AJ190" s="52"/>
      <c r="AK190" s="52"/>
      <c r="AL190" s="52"/>
      <c r="AM190" s="52"/>
      <c r="AN190" s="52"/>
      <c r="AO190" s="52"/>
      <c r="AP190" s="52"/>
      <c r="AQ190" s="5">
        <f>IF(V190="","",Z190*0.1)</f>
      </c>
      <c r="AR190" s="6">
        <f>IF(V190="","",AC178)</f>
      </c>
      <c r="AS190" s="10"/>
    </row>
    <row r="191" spans="1:45" ht="19.5" customHeight="1">
      <c r="A191" s="3"/>
      <c r="B191" s="33">
        <f t="shared" si="52"/>
      </c>
      <c r="C191" s="52"/>
      <c r="D191" s="52"/>
      <c r="E191" s="52"/>
      <c r="F191" s="52"/>
      <c r="G191" s="52"/>
      <c r="H191" s="52"/>
      <c r="I191" s="52"/>
      <c r="J191" s="52"/>
      <c r="K191" s="52"/>
      <c r="L191" s="34">
        <f aca="true" t="shared" si="53" ref="L191:L220">IF(R191="","",IF(R191=0,0,R191))</f>
      </c>
      <c r="M191" s="35">
        <f aca="true" t="shared" si="54" ref="M191:M220">IF(AND(R191="",S191=""),"",IF(S191=0,0,S191))</f>
      </c>
      <c r="N191" s="34">
        <f aca="true" t="shared" si="55" ref="N191:N220">IF(T191="","",IF(T191=0,0,T191))</f>
      </c>
      <c r="O191" s="35">
        <f aca="true" t="shared" si="56" ref="O191:O220">IF(AND(T191="",U191=""),"",IF(U191=0,0,U191))</f>
      </c>
      <c r="P191" s="102">
        <f aca="true" t="shared" si="57" ref="P191:P220">IF(V191="","",V191)</f>
      </c>
      <c r="Q191" s="102"/>
      <c r="R191" s="36"/>
      <c r="S191" s="37"/>
      <c r="T191" s="36"/>
      <c r="U191" s="38"/>
      <c r="V191" s="105"/>
      <c r="W191" s="106"/>
      <c r="X191" s="102">
        <f aca="true" t="shared" si="58" ref="X191:X220">IF(V191="","",800)</f>
      </c>
      <c r="Y191" s="102"/>
      <c r="Z191" s="101">
        <f aca="true" t="shared" si="59" ref="Z191:Z220">IF(V191="","",V191*X191*2)</f>
      </c>
      <c r="AA191" s="101"/>
      <c r="AB191" s="101"/>
      <c r="AC191" s="101">
        <f aca="true" t="shared" si="60" ref="AC191:AC220">IF(V191="","",MIN(AQ191+AR191,$Q$2)-AR191)</f>
      </c>
      <c r="AD191" s="101"/>
      <c r="AE191" s="101"/>
      <c r="AF191" s="101">
        <f aca="true" t="shared" si="61" ref="AF191:AF220">IF(V191="","",Z191-AC191)</f>
      </c>
      <c r="AG191" s="101"/>
      <c r="AH191" s="101"/>
      <c r="AI191" s="52"/>
      <c r="AJ191" s="52"/>
      <c r="AK191" s="52"/>
      <c r="AL191" s="52"/>
      <c r="AM191" s="52"/>
      <c r="AN191" s="52"/>
      <c r="AO191" s="52"/>
      <c r="AP191" s="52"/>
      <c r="AQ191" s="5">
        <f>IF(V191="","",Z191*0.1)</f>
      </c>
      <c r="AR191" s="6">
        <f>IF(V191="","",SUM($AC$190:AC190)+$AR$190)</f>
      </c>
      <c r="AS191" s="10"/>
    </row>
    <row r="192" spans="1:44" ht="19.5" customHeight="1">
      <c r="A192" s="3"/>
      <c r="B192" s="33">
        <f t="shared" si="52"/>
      </c>
      <c r="C192" s="52"/>
      <c r="D192" s="52"/>
      <c r="E192" s="52"/>
      <c r="F192" s="52"/>
      <c r="G192" s="52"/>
      <c r="H192" s="52"/>
      <c r="I192" s="52"/>
      <c r="J192" s="52"/>
      <c r="K192" s="52"/>
      <c r="L192" s="34">
        <f t="shared" si="53"/>
      </c>
      <c r="M192" s="35">
        <f t="shared" si="54"/>
      </c>
      <c r="N192" s="34">
        <f t="shared" si="55"/>
      </c>
      <c r="O192" s="35">
        <f t="shared" si="56"/>
      </c>
      <c r="P192" s="102">
        <f t="shared" si="57"/>
      </c>
      <c r="Q192" s="102"/>
      <c r="R192" s="36"/>
      <c r="S192" s="37"/>
      <c r="T192" s="36"/>
      <c r="U192" s="38"/>
      <c r="V192" s="105"/>
      <c r="W192" s="106"/>
      <c r="X192" s="102">
        <f t="shared" si="58"/>
      </c>
      <c r="Y192" s="102"/>
      <c r="Z192" s="101">
        <f t="shared" si="59"/>
      </c>
      <c r="AA192" s="101"/>
      <c r="AB192" s="101"/>
      <c r="AC192" s="101">
        <f t="shared" si="60"/>
      </c>
      <c r="AD192" s="101"/>
      <c r="AE192" s="101"/>
      <c r="AF192" s="101">
        <f t="shared" si="61"/>
      </c>
      <c r="AG192" s="101"/>
      <c r="AH192" s="101"/>
      <c r="AI192" s="52"/>
      <c r="AJ192" s="52"/>
      <c r="AK192" s="52"/>
      <c r="AL192" s="52"/>
      <c r="AM192" s="52"/>
      <c r="AN192" s="52"/>
      <c r="AO192" s="52"/>
      <c r="AP192" s="52"/>
      <c r="AQ192" s="5">
        <f aca="true" t="shared" si="62" ref="AQ192:AQ220">IF(V192="","",Z192*0.1)</f>
      </c>
      <c r="AR192" s="6">
        <f>IF(V192="","",SUM($AC$190:AC191)+$AR$190)</f>
      </c>
    </row>
    <row r="193" spans="1:44" ht="19.5" customHeight="1">
      <c r="A193" s="3"/>
      <c r="B193" s="33">
        <f t="shared" si="52"/>
      </c>
      <c r="C193" s="52"/>
      <c r="D193" s="52"/>
      <c r="E193" s="52"/>
      <c r="F193" s="52"/>
      <c r="G193" s="52"/>
      <c r="H193" s="52"/>
      <c r="I193" s="52"/>
      <c r="J193" s="52"/>
      <c r="K193" s="52"/>
      <c r="L193" s="34">
        <f t="shared" si="53"/>
      </c>
      <c r="M193" s="35">
        <f t="shared" si="54"/>
      </c>
      <c r="N193" s="34">
        <f t="shared" si="55"/>
      </c>
      <c r="O193" s="35">
        <f t="shared" si="56"/>
      </c>
      <c r="P193" s="102">
        <f t="shared" si="57"/>
      </c>
      <c r="Q193" s="102"/>
      <c r="R193" s="36"/>
      <c r="S193" s="37"/>
      <c r="T193" s="36"/>
      <c r="U193" s="38"/>
      <c r="V193" s="105"/>
      <c r="W193" s="106"/>
      <c r="X193" s="102">
        <f t="shared" si="58"/>
      </c>
      <c r="Y193" s="102"/>
      <c r="Z193" s="101">
        <f t="shared" si="59"/>
      </c>
      <c r="AA193" s="101"/>
      <c r="AB193" s="101"/>
      <c r="AC193" s="101">
        <f t="shared" si="60"/>
      </c>
      <c r="AD193" s="101"/>
      <c r="AE193" s="101"/>
      <c r="AF193" s="101">
        <f t="shared" si="61"/>
      </c>
      <c r="AG193" s="101"/>
      <c r="AH193" s="101"/>
      <c r="AI193" s="52"/>
      <c r="AJ193" s="52"/>
      <c r="AK193" s="52"/>
      <c r="AL193" s="52"/>
      <c r="AM193" s="52"/>
      <c r="AN193" s="52"/>
      <c r="AO193" s="52"/>
      <c r="AP193" s="52"/>
      <c r="AQ193" s="5">
        <f t="shared" si="62"/>
      </c>
      <c r="AR193" s="6">
        <f>IF(V193="","",SUM($AC$190:AC192)+$AR$190)</f>
      </c>
    </row>
    <row r="194" spans="1:44" ht="19.5" customHeight="1">
      <c r="A194" s="3"/>
      <c r="B194" s="33">
        <f t="shared" si="52"/>
      </c>
      <c r="C194" s="52"/>
      <c r="D194" s="52"/>
      <c r="E194" s="52"/>
      <c r="F194" s="52"/>
      <c r="G194" s="52"/>
      <c r="H194" s="52"/>
      <c r="I194" s="52"/>
      <c r="J194" s="52"/>
      <c r="K194" s="52"/>
      <c r="L194" s="34">
        <f t="shared" si="53"/>
      </c>
      <c r="M194" s="35">
        <f t="shared" si="54"/>
      </c>
      <c r="N194" s="34">
        <f t="shared" si="55"/>
      </c>
      <c r="O194" s="35">
        <f t="shared" si="56"/>
      </c>
      <c r="P194" s="102">
        <f t="shared" si="57"/>
      </c>
      <c r="Q194" s="102"/>
      <c r="R194" s="36"/>
      <c r="S194" s="37"/>
      <c r="T194" s="36"/>
      <c r="U194" s="38"/>
      <c r="V194" s="105"/>
      <c r="W194" s="106"/>
      <c r="X194" s="102">
        <f t="shared" si="58"/>
      </c>
      <c r="Y194" s="102"/>
      <c r="Z194" s="101">
        <f t="shared" si="59"/>
      </c>
      <c r="AA194" s="101"/>
      <c r="AB194" s="101"/>
      <c r="AC194" s="101">
        <f t="shared" si="60"/>
      </c>
      <c r="AD194" s="101"/>
      <c r="AE194" s="101"/>
      <c r="AF194" s="101">
        <f t="shared" si="61"/>
      </c>
      <c r="AG194" s="101"/>
      <c r="AH194" s="101"/>
      <c r="AI194" s="52"/>
      <c r="AJ194" s="52"/>
      <c r="AK194" s="52"/>
      <c r="AL194" s="52"/>
      <c r="AM194" s="52"/>
      <c r="AN194" s="52"/>
      <c r="AO194" s="52"/>
      <c r="AP194" s="52"/>
      <c r="AQ194" s="5">
        <f t="shared" si="62"/>
      </c>
      <c r="AR194" s="6">
        <f>IF(V194="","",SUM($AC$190:AC193)+$AR$190)</f>
      </c>
    </row>
    <row r="195" spans="1:44" ht="19.5" customHeight="1">
      <c r="A195" s="3"/>
      <c r="B195" s="33">
        <f t="shared" si="52"/>
      </c>
      <c r="C195" s="52"/>
      <c r="D195" s="52"/>
      <c r="E195" s="52"/>
      <c r="F195" s="52"/>
      <c r="G195" s="52"/>
      <c r="H195" s="52"/>
      <c r="I195" s="52"/>
      <c r="J195" s="52"/>
      <c r="K195" s="52"/>
      <c r="L195" s="34">
        <f t="shared" si="53"/>
      </c>
      <c r="M195" s="35">
        <f t="shared" si="54"/>
      </c>
      <c r="N195" s="34">
        <f t="shared" si="55"/>
      </c>
      <c r="O195" s="35">
        <f t="shared" si="56"/>
      </c>
      <c r="P195" s="102">
        <f t="shared" si="57"/>
      </c>
      <c r="Q195" s="102"/>
      <c r="R195" s="36"/>
      <c r="S195" s="37"/>
      <c r="T195" s="36"/>
      <c r="U195" s="38"/>
      <c r="V195" s="105"/>
      <c r="W195" s="106"/>
      <c r="X195" s="102">
        <f t="shared" si="58"/>
      </c>
      <c r="Y195" s="102"/>
      <c r="Z195" s="101">
        <f t="shared" si="59"/>
      </c>
      <c r="AA195" s="101"/>
      <c r="AB195" s="101"/>
      <c r="AC195" s="101">
        <f t="shared" si="60"/>
      </c>
      <c r="AD195" s="101"/>
      <c r="AE195" s="101"/>
      <c r="AF195" s="101">
        <f t="shared" si="61"/>
      </c>
      <c r="AG195" s="101"/>
      <c r="AH195" s="101"/>
      <c r="AI195" s="52"/>
      <c r="AJ195" s="52"/>
      <c r="AK195" s="52"/>
      <c r="AL195" s="52"/>
      <c r="AM195" s="52"/>
      <c r="AN195" s="52"/>
      <c r="AO195" s="52"/>
      <c r="AP195" s="52"/>
      <c r="AQ195" s="5">
        <f t="shared" si="62"/>
      </c>
      <c r="AR195" s="6">
        <f>IF(V195="","",SUM($AC$190:AC194)+$AR$190)</f>
      </c>
    </row>
    <row r="196" spans="1:44" ht="19.5" customHeight="1">
      <c r="A196" s="3"/>
      <c r="B196" s="33">
        <f t="shared" si="52"/>
      </c>
      <c r="C196" s="52"/>
      <c r="D196" s="52"/>
      <c r="E196" s="52"/>
      <c r="F196" s="52"/>
      <c r="G196" s="52"/>
      <c r="H196" s="52"/>
      <c r="I196" s="52"/>
      <c r="J196" s="52"/>
      <c r="K196" s="52"/>
      <c r="L196" s="34">
        <f t="shared" si="53"/>
      </c>
      <c r="M196" s="35">
        <f t="shared" si="54"/>
      </c>
      <c r="N196" s="34">
        <f t="shared" si="55"/>
      </c>
      <c r="O196" s="35">
        <f t="shared" si="56"/>
      </c>
      <c r="P196" s="102">
        <f t="shared" si="57"/>
      </c>
      <c r="Q196" s="102"/>
      <c r="R196" s="36"/>
      <c r="S196" s="37"/>
      <c r="T196" s="36"/>
      <c r="U196" s="38"/>
      <c r="V196" s="105"/>
      <c r="W196" s="106"/>
      <c r="X196" s="102">
        <f t="shared" si="58"/>
      </c>
      <c r="Y196" s="102"/>
      <c r="Z196" s="101">
        <f t="shared" si="59"/>
      </c>
      <c r="AA196" s="101"/>
      <c r="AB196" s="101"/>
      <c r="AC196" s="101">
        <f t="shared" si="60"/>
      </c>
      <c r="AD196" s="101"/>
      <c r="AE196" s="101"/>
      <c r="AF196" s="101">
        <f t="shared" si="61"/>
      </c>
      <c r="AG196" s="101"/>
      <c r="AH196" s="101"/>
      <c r="AI196" s="52"/>
      <c r="AJ196" s="52"/>
      <c r="AK196" s="52"/>
      <c r="AL196" s="52"/>
      <c r="AM196" s="52"/>
      <c r="AN196" s="52"/>
      <c r="AO196" s="52"/>
      <c r="AP196" s="52"/>
      <c r="AQ196" s="5">
        <f t="shared" si="62"/>
      </c>
      <c r="AR196" s="6">
        <f>IF(V196="","",SUM($AC$190:AC195)+$AR$190)</f>
      </c>
    </row>
    <row r="197" spans="1:44" ht="19.5" customHeight="1">
      <c r="A197" s="3"/>
      <c r="B197" s="33">
        <f t="shared" si="52"/>
      </c>
      <c r="C197" s="52"/>
      <c r="D197" s="52"/>
      <c r="E197" s="52"/>
      <c r="F197" s="52"/>
      <c r="G197" s="52"/>
      <c r="H197" s="52"/>
      <c r="I197" s="52"/>
      <c r="J197" s="52"/>
      <c r="K197" s="52"/>
      <c r="L197" s="34">
        <f t="shared" si="53"/>
      </c>
      <c r="M197" s="35">
        <f t="shared" si="54"/>
      </c>
      <c r="N197" s="34">
        <f t="shared" si="55"/>
      </c>
      <c r="O197" s="35">
        <f t="shared" si="56"/>
      </c>
      <c r="P197" s="102">
        <f t="shared" si="57"/>
      </c>
      <c r="Q197" s="102"/>
      <c r="R197" s="36"/>
      <c r="S197" s="37"/>
      <c r="T197" s="36"/>
      <c r="U197" s="38"/>
      <c r="V197" s="105"/>
      <c r="W197" s="106"/>
      <c r="X197" s="102">
        <f t="shared" si="58"/>
      </c>
      <c r="Y197" s="102"/>
      <c r="Z197" s="101">
        <f t="shared" si="59"/>
      </c>
      <c r="AA197" s="101"/>
      <c r="AB197" s="101"/>
      <c r="AC197" s="101">
        <f t="shared" si="60"/>
      </c>
      <c r="AD197" s="101"/>
      <c r="AE197" s="101"/>
      <c r="AF197" s="101">
        <f t="shared" si="61"/>
      </c>
      <c r="AG197" s="101"/>
      <c r="AH197" s="101"/>
      <c r="AI197" s="52"/>
      <c r="AJ197" s="52"/>
      <c r="AK197" s="52"/>
      <c r="AL197" s="52"/>
      <c r="AM197" s="52"/>
      <c r="AN197" s="52"/>
      <c r="AO197" s="52"/>
      <c r="AP197" s="52"/>
      <c r="AQ197" s="5">
        <f t="shared" si="62"/>
      </c>
      <c r="AR197" s="6">
        <f>IF(V197="","",SUM($AC$190:AC196)+$AR$190)</f>
      </c>
    </row>
    <row r="198" spans="1:44" ht="19.5" customHeight="1">
      <c r="A198" s="3"/>
      <c r="B198" s="33">
        <f t="shared" si="52"/>
      </c>
      <c r="C198" s="52"/>
      <c r="D198" s="52"/>
      <c r="E198" s="52"/>
      <c r="F198" s="52"/>
      <c r="G198" s="52"/>
      <c r="H198" s="52"/>
      <c r="I198" s="52"/>
      <c r="J198" s="52"/>
      <c r="K198" s="52"/>
      <c r="L198" s="34">
        <f t="shared" si="53"/>
      </c>
      <c r="M198" s="35">
        <f t="shared" si="54"/>
      </c>
      <c r="N198" s="34">
        <f t="shared" si="55"/>
      </c>
      <c r="O198" s="35">
        <f t="shared" si="56"/>
      </c>
      <c r="P198" s="102">
        <f t="shared" si="57"/>
      </c>
      <c r="Q198" s="102"/>
      <c r="R198" s="36"/>
      <c r="S198" s="37"/>
      <c r="T198" s="36"/>
      <c r="U198" s="38"/>
      <c r="V198" s="105"/>
      <c r="W198" s="106"/>
      <c r="X198" s="102">
        <f t="shared" si="58"/>
      </c>
      <c r="Y198" s="102"/>
      <c r="Z198" s="101">
        <f t="shared" si="59"/>
      </c>
      <c r="AA198" s="101"/>
      <c r="AB198" s="101"/>
      <c r="AC198" s="101">
        <f t="shared" si="60"/>
      </c>
      <c r="AD198" s="101"/>
      <c r="AE198" s="101"/>
      <c r="AF198" s="101">
        <f t="shared" si="61"/>
      </c>
      <c r="AG198" s="101"/>
      <c r="AH198" s="101"/>
      <c r="AI198" s="52"/>
      <c r="AJ198" s="52"/>
      <c r="AK198" s="52"/>
      <c r="AL198" s="52"/>
      <c r="AM198" s="52"/>
      <c r="AN198" s="52"/>
      <c r="AO198" s="52"/>
      <c r="AP198" s="52"/>
      <c r="AQ198" s="5">
        <f t="shared" si="62"/>
      </c>
      <c r="AR198" s="6">
        <f>IF(V198="","",SUM($AC$190:AC197)+$AR$190)</f>
      </c>
    </row>
    <row r="199" spans="1:44" ht="19.5" customHeight="1">
      <c r="A199" s="3"/>
      <c r="B199" s="33">
        <f t="shared" si="52"/>
      </c>
      <c r="C199" s="52"/>
      <c r="D199" s="52"/>
      <c r="E199" s="52"/>
      <c r="F199" s="52"/>
      <c r="G199" s="52"/>
      <c r="H199" s="52"/>
      <c r="I199" s="52"/>
      <c r="J199" s="52"/>
      <c r="K199" s="52"/>
      <c r="L199" s="34">
        <f t="shared" si="53"/>
      </c>
      <c r="M199" s="35">
        <f t="shared" si="54"/>
      </c>
      <c r="N199" s="34">
        <f t="shared" si="55"/>
      </c>
      <c r="O199" s="35">
        <f t="shared" si="56"/>
      </c>
      <c r="P199" s="102">
        <f t="shared" si="57"/>
      </c>
      <c r="Q199" s="102"/>
      <c r="R199" s="36"/>
      <c r="S199" s="37"/>
      <c r="T199" s="36"/>
      <c r="U199" s="38"/>
      <c r="V199" s="105"/>
      <c r="W199" s="106"/>
      <c r="X199" s="102">
        <f t="shared" si="58"/>
      </c>
      <c r="Y199" s="102"/>
      <c r="Z199" s="101">
        <f t="shared" si="59"/>
      </c>
      <c r="AA199" s="101"/>
      <c r="AB199" s="101"/>
      <c r="AC199" s="101">
        <f t="shared" si="60"/>
      </c>
      <c r="AD199" s="101"/>
      <c r="AE199" s="101"/>
      <c r="AF199" s="101">
        <f t="shared" si="61"/>
      </c>
      <c r="AG199" s="101"/>
      <c r="AH199" s="101"/>
      <c r="AI199" s="52"/>
      <c r="AJ199" s="52"/>
      <c r="AK199" s="52"/>
      <c r="AL199" s="52"/>
      <c r="AM199" s="52"/>
      <c r="AN199" s="52"/>
      <c r="AO199" s="52"/>
      <c r="AP199" s="52"/>
      <c r="AQ199" s="5">
        <f t="shared" si="62"/>
      </c>
      <c r="AR199" s="6">
        <f>IF(V199="","",SUM($AC$190:AC198)+$AR$190)</f>
      </c>
    </row>
    <row r="200" spans="1:44" ht="19.5" customHeight="1">
      <c r="A200" s="3"/>
      <c r="B200" s="33">
        <f t="shared" si="52"/>
      </c>
      <c r="C200" s="52"/>
      <c r="D200" s="52"/>
      <c r="E200" s="52"/>
      <c r="F200" s="52"/>
      <c r="G200" s="52"/>
      <c r="H200" s="52"/>
      <c r="I200" s="52"/>
      <c r="J200" s="52"/>
      <c r="K200" s="52"/>
      <c r="L200" s="34">
        <f t="shared" si="53"/>
      </c>
      <c r="M200" s="35">
        <f t="shared" si="54"/>
      </c>
      <c r="N200" s="34">
        <f t="shared" si="55"/>
      </c>
      <c r="O200" s="35">
        <f t="shared" si="56"/>
      </c>
      <c r="P200" s="102">
        <f t="shared" si="57"/>
      </c>
      <c r="Q200" s="102"/>
      <c r="R200" s="36"/>
      <c r="S200" s="37"/>
      <c r="T200" s="36"/>
      <c r="U200" s="38"/>
      <c r="V200" s="105"/>
      <c r="W200" s="106"/>
      <c r="X200" s="102">
        <f t="shared" si="58"/>
      </c>
      <c r="Y200" s="102"/>
      <c r="Z200" s="101">
        <f t="shared" si="59"/>
      </c>
      <c r="AA200" s="101"/>
      <c r="AB200" s="101"/>
      <c r="AC200" s="101">
        <f t="shared" si="60"/>
      </c>
      <c r="AD200" s="101"/>
      <c r="AE200" s="101"/>
      <c r="AF200" s="101">
        <f t="shared" si="61"/>
      </c>
      <c r="AG200" s="101"/>
      <c r="AH200" s="101"/>
      <c r="AI200" s="52"/>
      <c r="AJ200" s="52"/>
      <c r="AK200" s="52"/>
      <c r="AL200" s="52"/>
      <c r="AM200" s="52"/>
      <c r="AN200" s="52"/>
      <c r="AO200" s="52"/>
      <c r="AP200" s="52"/>
      <c r="AQ200" s="5">
        <f t="shared" si="62"/>
      </c>
      <c r="AR200" s="6">
        <f>IF(V200="","",SUM($AC$190:AC199)+$AR$190)</f>
      </c>
    </row>
    <row r="201" spans="1:44" ht="19.5" customHeight="1">
      <c r="A201" s="3"/>
      <c r="B201" s="33">
        <f t="shared" si="52"/>
      </c>
      <c r="C201" s="52"/>
      <c r="D201" s="52"/>
      <c r="E201" s="52"/>
      <c r="F201" s="52"/>
      <c r="G201" s="52"/>
      <c r="H201" s="52"/>
      <c r="I201" s="52"/>
      <c r="J201" s="52"/>
      <c r="K201" s="52"/>
      <c r="L201" s="34">
        <f t="shared" si="53"/>
      </c>
      <c r="M201" s="35">
        <f t="shared" si="54"/>
      </c>
      <c r="N201" s="34">
        <f t="shared" si="55"/>
      </c>
      <c r="O201" s="35">
        <f t="shared" si="56"/>
      </c>
      <c r="P201" s="102">
        <f t="shared" si="57"/>
      </c>
      <c r="Q201" s="102"/>
      <c r="R201" s="36"/>
      <c r="S201" s="37"/>
      <c r="T201" s="36"/>
      <c r="U201" s="38"/>
      <c r="V201" s="105"/>
      <c r="W201" s="106"/>
      <c r="X201" s="102">
        <f t="shared" si="58"/>
      </c>
      <c r="Y201" s="102"/>
      <c r="Z201" s="101">
        <f t="shared" si="59"/>
      </c>
      <c r="AA201" s="101"/>
      <c r="AB201" s="101"/>
      <c r="AC201" s="101">
        <f t="shared" si="60"/>
      </c>
      <c r="AD201" s="101"/>
      <c r="AE201" s="101"/>
      <c r="AF201" s="101">
        <f t="shared" si="61"/>
      </c>
      <c r="AG201" s="101"/>
      <c r="AH201" s="101"/>
      <c r="AI201" s="52"/>
      <c r="AJ201" s="52"/>
      <c r="AK201" s="52"/>
      <c r="AL201" s="52"/>
      <c r="AM201" s="52"/>
      <c r="AN201" s="52"/>
      <c r="AO201" s="52"/>
      <c r="AP201" s="52"/>
      <c r="AQ201" s="5">
        <f t="shared" si="62"/>
      </c>
      <c r="AR201" s="6">
        <f>IF(V201="","",SUM($AC$190:AC200)+$AR$190)</f>
      </c>
    </row>
    <row r="202" spans="1:44" ht="19.5" customHeight="1">
      <c r="A202" s="3"/>
      <c r="B202" s="33">
        <f t="shared" si="52"/>
      </c>
      <c r="C202" s="52"/>
      <c r="D202" s="52"/>
      <c r="E202" s="52"/>
      <c r="F202" s="52"/>
      <c r="G202" s="52"/>
      <c r="H202" s="52"/>
      <c r="I202" s="52"/>
      <c r="J202" s="52"/>
      <c r="K202" s="52"/>
      <c r="L202" s="34">
        <f t="shared" si="53"/>
      </c>
      <c r="M202" s="35">
        <f t="shared" si="54"/>
      </c>
      <c r="N202" s="34">
        <f t="shared" si="55"/>
      </c>
      <c r="O202" s="35">
        <f t="shared" si="56"/>
      </c>
      <c r="P202" s="102">
        <f t="shared" si="57"/>
      </c>
      <c r="Q202" s="102"/>
      <c r="R202" s="36"/>
      <c r="S202" s="37"/>
      <c r="T202" s="36"/>
      <c r="U202" s="38"/>
      <c r="V202" s="105"/>
      <c r="W202" s="106"/>
      <c r="X202" s="102">
        <f t="shared" si="58"/>
      </c>
      <c r="Y202" s="102"/>
      <c r="Z202" s="101">
        <f t="shared" si="59"/>
      </c>
      <c r="AA202" s="101"/>
      <c r="AB202" s="101"/>
      <c r="AC202" s="101">
        <f t="shared" si="60"/>
      </c>
      <c r="AD202" s="101"/>
      <c r="AE202" s="101"/>
      <c r="AF202" s="101">
        <f t="shared" si="61"/>
      </c>
      <c r="AG202" s="101"/>
      <c r="AH202" s="101"/>
      <c r="AI202" s="52"/>
      <c r="AJ202" s="52"/>
      <c r="AK202" s="52"/>
      <c r="AL202" s="52"/>
      <c r="AM202" s="52"/>
      <c r="AN202" s="52"/>
      <c r="AO202" s="52"/>
      <c r="AP202" s="52"/>
      <c r="AQ202" s="5">
        <f t="shared" si="62"/>
      </c>
      <c r="AR202" s="6">
        <f>IF(V202="","",SUM($AC$190:AC201)+$AR$190)</f>
      </c>
    </row>
    <row r="203" spans="1:44" ht="19.5" customHeight="1">
      <c r="A203" s="3"/>
      <c r="B203" s="33">
        <f t="shared" si="52"/>
      </c>
      <c r="C203" s="52"/>
      <c r="D203" s="52"/>
      <c r="E203" s="52"/>
      <c r="F203" s="52"/>
      <c r="G203" s="52"/>
      <c r="H203" s="52"/>
      <c r="I203" s="52"/>
      <c r="J203" s="52"/>
      <c r="K203" s="52"/>
      <c r="L203" s="34">
        <f t="shared" si="53"/>
      </c>
      <c r="M203" s="35">
        <f t="shared" si="54"/>
      </c>
      <c r="N203" s="34">
        <f t="shared" si="55"/>
      </c>
      <c r="O203" s="35">
        <f t="shared" si="56"/>
      </c>
      <c r="P203" s="102">
        <f t="shared" si="57"/>
      </c>
      <c r="Q203" s="102"/>
      <c r="R203" s="36"/>
      <c r="S203" s="37"/>
      <c r="T203" s="36"/>
      <c r="U203" s="38"/>
      <c r="V203" s="105"/>
      <c r="W203" s="106"/>
      <c r="X203" s="102">
        <f t="shared" si="58"/>
      </c>
      <c r="Y203" s="102"/>
      <c r="Z203" s="101">
        <f t="shared" si="59"/>
      </c>
      <c r="AA203" s="101"/>
      <c r="AB203" s="101"/>
      <c r="AC203" s="101">
        <f t="shared" si="60"/>
      </c>
      <c r="AD203" s="101"/>
      <c r="AE203" s="101"/>
      <c r="AF203" s="101">
        <f t="shared" si="61"/>
      </c>
      <c r="AG203" s="101"/>
      <c r="AH203" s="101"/>
      <c r="AI203" s="52"/>
      <c r="AJ203" s="52"/>
      <c r="AK203" s="52"/>
      <c r="AL203" s="52"/>
      <c r="AM203" s="52"/>
      <c r="AN203" s="52"/>
      <c r="AO203" s="52"/>
      <c r="AP203" s="52"/>
      <c r="AQ203" s="5">
        <f t="shared" si="62"/>
      </c>
      <c r="AR203" s="6">
        <f>IF(V203="","",SUM($AC$190:AC202)+$AR$190)</f>
      </c>
    </row>
    <row r="204" spans="1:44" ht="19.5" customHeight="1">
      <c r="A204" s="3"/>
      <c r="B204" s="33">
        <f t="shared" si="52"/>
      </c>
      <c r="C204" s="52"/>
      <c r="D204" s="52"/>
      <c r="E204" s="52"/>
      <c r="F204" s="52"/>
      <c r="G204" s="52"/>
      <c r="H204" s="52"/>
      <c r="I204" s="52"/>
      <c r="J204" s="52"/>
      <c r="K204" s="52"/>
      <c r="L204" s="34">
        <f t="shared" si="53"/>
      </c>
      <c r="M204" s="35">
        <f t="shared" si="54"/>
      </c>
      <c r="N204" s="34">
        <f t="shared" si="55"/>
      </c>
      <c r="O204" s="35">
        <f t="shared" si="56"/>
      </c>
      <c r="P204" s="102">
        <f t="shared" si="57"/>
      </c>
      <c r="Q204" s="102"/>
      <c r="R204" s="36"/>
      <c r="S204" s="37"/>
      <c r="T204" s="36"/>
      <c r="U204" s="38"/>
      <c r="V204" s="105"/>
      <c r="W204" s="106"/>
      <c r="X204" s="102">
        <f t="shared" si="58"/>
      </c>
      <c r="Y204" s="102"/>
      <c r="Z204" s="101">
        <f t="shared" si="59"/>
      </c>
      <c r="AA204" s="101"/>
      <c r="AB204" s="101"/>
      <c r="AC204" s="101">
        <f t="shared" si="60"/>
      </c>
      <c r="AD204" s="101"/>
      <c r="AE204" s="101"/>
      <c r="AF204" s="101">
        <f t="shared" si="61"/>
      </c>
      <c r="AG204" s="101"/>
      <c r="AH204" s="101"/>
      <c r="AI204" s="52"/>
      <c r="AJ204" s="52"/>
      <c r="AK204" s="52"/>
      <c r="AL204" s="52"/>
      <c r="AM204" s="52"/>
      <c r="AN204" s="52"/>
      <c r="AO204" s="52"/>
      <c r="AP204" s="52"/>
      <c r="AQ204" s="5">
        <f t="shared" si="62"/>
      </c>
      <c r="AR204" s="6">
        <f>IF(V204="","",SUM($AC$190:AC203)+$AR$190)</f>
      </c>
    </row>
    <row r="205" spans="1:44" ht="19.5" customHeight="1">
      <c r="A205" s="3"/>
      <c r="B205" s="33">
        <f t="shared" si="52"/>
      </c>
      <c r="C205" s="52"/>
      <c r="D205" s="52"/>
      <c r="E205" s="52"/>
      <c r="F205" s="52"/>
      <c r="G205" s="52"/>
      <c r="H205" s="52"/>
      <c r="I205" s="52"/>
      <c r="J205" s="52"/>
      <c r="K205" s="52"/>
      <c r="L205" s="34">
        <f t="shared" si="53"/>
      </c>
      <c r="M205" s="35">
        <f t="shared" si="54"/>
      </c>
      <c r="N205" s="34">
        <f t="shared" si="55"/>
      </c>
      <c r="O205" s="35">
        <f t="shared" si="56"/>
      </c>
      <c r="P205" s="102">
        <f t="shared" si="57"/>
      </c>
      <c r="Q205" s="102"/>
      <c r="R205" s="36"/>
      <c r="S205" s="37"/>
      <c r="T205" s="36"/>
      <c r="U205" s="38"/>
      <c r="V205" s="105"/>
      <c r="W205" s="106"/>
      <c r="X205" s="102">
        <f t="shared" si="58"/>
      </c>
      <c r="Y205" s="102"/>
      <c r="Z205" s="101">
        <f t="shared" si="59"/>
      </c>
      <c r="AA205" s="101"/>
      <c r="AB205" s="101"/>
      <c r="AC205" s="101">
        <f t="shared" si="60"/>
      </c>
      <c r="AD205" s="101"/>
      <c r="AE205" s="101"/>
      <c r="AF205" s="101">
        <f t="shared" si="61"/>
      </c>
      <c r="AG205" s="101"/>
      <c r="AH205" s="101"/>
      <c r="AI205" s="52"/>
      <c r="AJ205" s="52"/>
      <c r="AK205" s="52"/>
      <c r="AL205" s="52"/>
      <c r="AM205" s="52"/>
      <c r="AN205" s="52"/>
      <c r="AO205" s="52"/>
      <c r="AP205" s="52"/>
      <c r="AQ205" s="5">
        <f t="shared" si="62"/>
      </c>
      <c r="AR205" s="6">
        <f>IF(V205="","",SUM($AC$190:AC204)+$AR$190)</f>
      </c>
    </row>
    <row r="206" spans="1:44" ht="19.5" customHeight="1">
      <c r="A206" s="3"/>
      <c r="B206" s="33">
        <f t="shared" si="52"/>
      </c>
      <c r="C206" s="52"/>
      <c r="D206" s="52"/>
      <c r="E206" s="52"/>
      <c r="F206" s="52"/>
      <c r="G206" s="52"/>
      <c r="H206" s="52"/>
      <c r="I206" s="52"/>
      <c r="J206" s="52"/>
      <c r="K206" s="52"/>
      <c r="L206" s="34">
        <f t="shared" si="53"/>
      </c>
      <c r="M206" s="35">
        <f t="shared" si="54"/>
      </c>
      <c r="N206" s="34">
        <f t="shared" si="55"/>
      </c>
      <c r="O206" s="35">
        <f t="shared" si="56"/>
      </c>
      <c r="P206" s="102">
        <f t="shared" si="57"/>
      </c>
      <c r="Q206" s="102"/>
      <c r="R206" s="36"/>
      <c r="S206" s="37"/>
      <c r="T206" s="36"/>
      <c r="U206" s="38"/>
      <c r="V206" s="105"/>
      <c r="W206" s="106"/>
      <c r="X206" s="102">
        <f t="shared" si="58"/>
      </c>
      <c r="Y206" s="102"/>
      <c r="Z206" s="101">
        <f t="shared" si="59"/>
      </c>
      <c r="AA206" s="101"/>
      <c r="AB206" s="101"/>
      <c r="AC206" s="101">
        <f t="shared" si="60"/>
      </c>
      <c r="AD206" s="101"/>
      <c r="AE206" s="101"/>
      <c r="AF206" s="101">
        <f t="shared" si="61"/>
      </c>
      <c r="AG206" s="101"/>
      <c r="AH206" s="101"/>
      <c r="AI206" s="52"/>
      <c r="AJ206" s="52"/>
      <c r="AK206" s="52"/>
      <c r="AL206" s="52"/>
      <c r="AM206" s="52"/>
      <c r="AN206" s="52"/>
      <c r="AO206" s="52"/>
      <c r="AP206" s="52"/>
      <c r="AQ206" s="5">
        <f t="shared" si="62"/>
      </c>
      <c r="AR206" s="6">
        <f>IF(V206="","",SUM($AC$190:AC205)+$AR$190)</f>
      </c>
    </row>
    <row r="207" spans="1:44" ht="19.5" customHeight="1">
      <c r="A207" s="3"/>
      <c r="B207" s="33">
        <f t="shared" si="52"/>
      </c>
      <c r="C207" s="52"/>
      <c r="D207" s="52"/>
      <c r="E207" s="52"/>
      <c r="F207" s="52"/>
      <c r="G207" s="52"/>
      <c r="H207" s="52"/>
      <c r="I207" s="52"/>
      <c r="J207" s="52"/>
      <c r="K207" s="52"/>
      <c r="L207" s="34">
        <f t="shared" si="53"/>
      </c>
      <c r="M207" s="35">
        <f t="shared" si="54"/>
      </c>
      <c r="N207" s="34">
        <f t="shared" si="55"/>
      </c>
      <c r="O207" s="35">
        <f t="shared" si="56"/>
      </c>
      <c r="P207" s="102">
        <f t="shared" si="57"/>
      </c>
      <c r="Q207" s="102"/>
      <c r="R207" s="36"/>
      <c r="S207" s="37"/>
      <c r="T207" s="36"/>
      <c r="U207" s="38"/>
      <c r="V207" s="105"/>
      <c r="W207" s="106"/>
      <c r="X207" s="102">
        <f t="shared" si="58"/>
      </c>
      <c r="Y207" s="102"/>
      <c r="Z207" s="101">
        <f t="shared" si="59"/>
      </c>
      <c r="AA207" s="101"/>
      <c r="AB207" s="101"/>
      <c r="AC207" s="101">
        <f t="shared" si="60"/>
      </c>
      <c r="AD207" s="101"/>
      <c r="AE207" s="101"/>
      <c r="AF207" s="101">
        <f t="shared" si="61"/>
      </c>
      <c r="AG207" s="101"/>
      <c r="AH207" s="101"/>
      <c r="AI207" s="52"/>
      <c r="AJ207" s="52"/>
      <c r="AK207" s="52"/>
      <c r="AL207" s="52"/>
      <c r="AM207" s="52"/>
      <c r="AN207" s="52"/>
      <c r="AO207" s="52"/>
      <c r="AP207" s="52"/>
      <c r="AQ207" s="5">
        <f t="shared" si="62"/>
      </c>
      <c r="AR207" s="6">
        <f>IF(V207="","",SUM($AC$190:AC206)+$AR$190)</f>
      </c>
    </row>
    <row r="208" spans="1:44" ht="19.5" customHeight="1">
      <c r="A208" s="3"/>
      <c r="B208" s="33">
        <f t="shared" si="52"/>
      </c>
      <c r="C208" s="52"/>
      <c r="D208" s="52"/>
      <c r="E208" s="52"/>
      <c r="F208" s="52"/>
      <c r="G208" s="52"/>
      <c r="H208" s="52"/>
      <c r="I208" s="52"/>
      <c r="J208" s="52"/>
      <c r="K208" s="52"/>
      <c r="L208" s="34">
        <f t="shared" si="53"/>
      </c>
      <c r="M208" s="35">
        <f t="shared" si="54"/>
      </c>
      <c r="N208" s="34">
        <f t="shared" si="55"/>
      </c>
      <c r="O208" s="35">
        <f t="shared" si="56"/>
      </c>
      <c r="P208" s="102">
        <f t="shared" si="57"/>
      </c>
      <c r="Q208" s="102"/>
      <c r="R208" s="36"/>
      <c r="S208" s="37"/>
      <c r="T208" s="36"/>
      <c r="U208" s="38"/>
      <c r="V208" s="105"/>
      <c r="W208" s="106"/>
      <c r="X208" s="102">
        <f t="shared" si="58"/>
      </c>
      <c r="Y208" s="102"/>
      <c r="Z208" s="101">
        <f t="shared" si="59"/>
      </c>
      <c r="AA208" s="101"/>
      <c r="AB208" s="101"/>
      <c r="AC208" s="101">
        <f t="shared" si="60"/>
      </c>
      <c r="AD208" s="101"/>
      <c r="AE208" s="101"/>
      <c r="AF208" s="101">
        <f t="shared" si="61"/>
      </c>
      <c r="AG208" s="101"/>
      <c r="AH208" s="101"/>
      <c r="AI208" s="52"/>
      <c r="AJ208" s="52"/>
      <c r="AK208" s="52"/>
      <c r="AL208" s="52"/>
      <c r="AM208" s="52"/>
      <c r="AN208" s="52"/>
      <c r="AO208" s="52"/>
      <c r="AP208" s="52"/>
      <c r="AQ208" s="5">
        <f t="shared" si="62"/>
      </c>
      <c r="AR208" s="6">
        <f>IF(V208="","",SUM($AC$190:AC207)+$AR$190)</f>
      </c>
    </row>
    <row r="209" spans="1:44" ht="19.5" customHeight="1">
      <c r="A209" s="3"/>
      <c r="B209" s="33">
        <f t="shared" si="52"/>
      </c>
      <c r="C209" s="52"/>
      <c r="D209" s="52"/>
      <c r="E209" s="52"/>
      <c r="F209" s="52"/>
      <c r="G209" s="52"/>
      <c r="H209" s="52"/>
      <c r="I209" s="52"/>
      <c r="J209" s="52"/>
      <c r="K209" s="52"/>
      <c r="L209" s="34">
        <f t="shared" si="53"/>
      </c>
      <c r="M209" s="35">
        <f t="shared" si="54"/>
      </c>
      <c r="N209" s="34">
        <f t="shared" si="55"/>
      </c>
      <c r="O209" s="35">
        <f t="shared" si="56"/>
      </c>
      <c r="P209" s="102">
        <f t="shared" si="57"/>
      </c>
      <c r="Q209" s="102"/>
      <c r="R209" s="36"/>
      <c r="S209" s="37"/>
      <c r="T209" s="36"/>
      <c r="U209" s="38"/>
      <c r="V209" s="105"/>
      <c r="W209" s="106"/>
      <c r="X209" s="102">
        <f t="shared" si="58"/>
      </c>
      <c r="Y209" s="102"/>
      <c r="Z209" s="101">
        <f t="shared" si="59"/>
      </c>
      <c r="AA209" s="101"/>
      <c r="AB209" s="101"/>
      <c r="AC209" s="101">
        <f t="shared" si="60"/>
      </c>
      <c r="AD209" s="101"/>
      <c r="AE209" s="101"/>
      <c r="AF209" s="101">
        <f t="shared" si="61"/>
      </c>
      <c r="AG209" s="101"/>
      <c r="AH209" s="101"/>
      <c r="AI209" s="52"/>
      <c r="AJ209" s="52"/>
      <c r="AK209" s="52"/>
      <c r="AL209" s="52"/>
      <c r="AM209" s="52"/>
      <c r="AN209" s="52"/>
      <c r="AO209" s="52"/>
      <c r="AP209" s="52"/>
      <c r="AQ209" s="5">
        <f t="shared" si="62"/>
      </c>
      <c r="AR209" s="6">
        <f>IF(V209="","",SUM($AC$190:AC208)+$AR$190)</f>
      </c>
    </row>
    <row r="210" spans="1:44" ht="19.5" customHeight="1">
      <c r="A210" s="3"/>
      <c r="B210" s="33">
        <f t="shared" si="52"/>
      </c>
      <c r="C210" s="52"/>
      <c r="D210" s="52"/>
      <c r="E210" s="52"/>
      <c r="F210" s="52"/>
      <c r="G210" s="52"/>
      <c r="H210" s="52"/>
      <c r="I210" s="52"/>
      <c r="J210" s="52"/>
      <c r="K210" s="52"/>
      <c r="L210" s="34">
        <f t="shared" si="53"/>
      </c>
      <c r="M210" s="35">
        <f t="shared" si="54"/>
      </c>
      <c r="N210" s="34">
        <f t="shared" si="55"/>
      </c>
      <c r="O210" s="35">
        <f t="shared" si="56"/>
      </c>
      <c r="P210" s="102">
        <f t="shared" si="57"/>
      </c>
      <c r="Q210" s="102"/>
      <c r="R210" s="36"/>
      <c r="S210" s="37"/>
      <c r="T210" s="36"/>
      <c r="U210" s="38"/>
      <c r="V210" s="105"/>
      <c r="W210" s="106"/>
      <c r="X210" s="102">
        <f t="shared" si="58"/>
      </c>
      <c r="Y210" s="102"/>
      <c r="Z210" s="101">
        <f t="shared" si="59"/>
      </c>
      <c r="AA210" s="101"/>
      <c r="AB210" s="101"/>
      <c r="AC210" s="101">
        <f t="shared" si="60"/>
      </c>
      <c r="AD210" s="101"/>
      <c r="AE210" s="101"/>
      <c r="AF210" s="101">
        <f t="shared" si="61"/>
      </c>
      <c r="AG210" s="101"/>
      <c r="AH210" s="101"/>
      <c r="AI210" s="52"/>
      <c r="AJ210" s="52"/>
      <c r="AK210" s="52"/>
      <c r="AL210" s="52"/>
      <c r="AM210" s="52"/>
      <c r="AN210" s="52"/>
      <c r="AO210" s="52"/>
      <c r="AP210" s="52"/>
      <c r="AQ210" s="5">
        <f t="shared" si="62"/>
      </c>
      <c r="AR210" s="6">
        <f>IF(V210="","",SUM($AC$190:AC209)+$AR$190)</f>
      </c>
    </row>
    <row r="211" spans="1:44" ht="19.5" customHeight="1">
      <c r="A211" s="3"/>
      <c r="B211" s="33">
        <f t="shared" si="52"/>
      </c>
      <c r="C211" s="52"/>
      <c r="D211" s="52"/>
      <c r="E211" s="52"/>
      <c r="F211" s="52"/>
      <c r="G211" s="52"/>
      <c r="H211" s="52"/>
      <c r="I211" s="52"/>
      <c r="J211" s="52"/>
      <c r="K211" s="52"/>
      <c r="L211" s="34">
        <f t="shared" si="53"/>
      </c>
      <c r="M211" s="35">
        <f t="shared" si="54"/>
      </c>
      <c r="N211" s="34">
        <f t="shared" si="55"/>
      </c>
      <c r="O211" s="35">
        <f t="shared" si="56"/>
      </c>
      <c r="P211" s="102">
        <f t="shared" si="57"/>
      </c>
      <c r="Q211" s="102"/>
      <c r="R211" s="36"/>
      <c r="S211" s="37"/>
      <c r="T211" s="36"/>
      <c r="U211" s="38"/>
      <c r="V211" s="105"/>
      <c r="W211" s="106"/>
      <c r="X211" s="102">
        <f t="shared" si="58"/>
      </c>
      <c r="Y211" s="102"/>
      <c r="Z211" s="101">
        <f t="shared" si="59"/>
      </c>
      <c r="AA211" s="101"/>
      <c r="AB211" s="101"/>
      <c r="AC211" s="101">
        <f t="shared" si="60"/>
      </c>
      <c r="AD211" s="101"/>
      <c r="AE211" s="101"/>
      <c r="AF211" s="101">
        <f t="shared" si="61"/>
      </c>
      <c r="AG211" s="101"/>
      <c r="AH211" s="101"/>
      <c r="AI211" s="52"/>
      <c r="AJ211" s="52"/>
      <c r="AK211" s="52"/>
      <c r="AL211" s="52"/>
      <c r="AM211" s="52"/>
      <c r="AN211" s="52"/>
      <c r="AO211" s="52"/>
      <c r="AP211" s="52"/>
      <c r="AQ211" s="5">
        <f t="shared" si="62"/>
      </c>
      <c r="AR211" s="6">
        <f>IF(V211="","",SUM($AC$190:AC210)+$AR$190)</f>
      </c>
    </row>
    <row r="212" spans="1:44" ht="19.5" customHeight="1">
      <c r="A212" s="3"/>
      <c r="B212" s="33">
        <f t="shared" si="52"/>
      </c>
      <c r="C212" s="52"/>
      <c r="D212" s="52"/>
      <c r="E212" s="52"/>
      <c r="F212" s="52"/>
      <c r="G212" s="52"/>
      <c r="H212" s="52"/>
      <c r="I212" s="52"/>
      <c r="J212" s="52"/>
      <c r="K212" s="52"/>
      <c r="L212" s="34">
        <f t="shared" si="53"/>
      </c>
      <c r="M212" s="35">
        <f t="shared" si="54"/>
      </c>
      <c r="N212" s="34">
        <f t="shared" si="55"/>
      </c>
      <c r="O212" s="35">
        <f t="shared" si="56"/>
      </c>
      <c r="P212" s="102">
        <f t="shared" si="57"/>
      </c>
      <c r="Q212" s="102"/>
      <c r="R212" s="36"/>
      <c r="S212" s="37"/>
      <c r="T212" s="36"/>
      <c r="U212" s="38"/>
      <c r="V212" s="105"/>
      <c r="W212" s="106"/>
      <c r="X212" s="102">
        <f t="shared" si="58"/>
      </c>
      <c r="Y212" s="102"/>
      <c r="Z212" s="101">
        <f t="shared" si="59"/>
      </c>
      <c r="AA212" s="101"/>
      <c r="AB212" s="101"/>
      <c r="AC212" s="101">
        <f t="shared" si="60"/>
      </c>
      <c r="AD212" s="101"/>
      <c r="AE212" s="101"/>
      <c r="AF212" s="101">
        <f t="shared" si="61"/>
      </c>
      <c r="AG212" s="101"/>
      <c r="AH212" s="101"/>
      <c r="AI212" s="52"/>
      <c r="AJ212" s="52"/>
      <c r="AK212" s="52"/>
      <c r="AL212" s="52"/>
      <c r="AM212" s="52"/>
      <c r="AN212" s="52"/>
      <c r="AO212" s="52"/>
      <c r="AP212" s="52"/>
      <c r="AQ212" s="5">
        <f t="shared" si="62"/>
      </c>
      <c r="AR212" s="6">
        <f>IF(V212="","",SUM($AC$190:AC211)+$AR$190)</f>
      </c>
    </row>
    <row r="213" spans="1:44" ht="19.5" customHeight="1">
      <c r="A213" s="3"/>
      <c r="B213" s="33">
        <f t="shared" si="52"/>
      </c>
      <c r="C213" s="52"/>
      <c r="D213" s="52"/>
      <c r="E213" s="52"/>
      <c r="F213" s="52"/>
      <c r="G213" s="52"/>
      <c r="H213" s="52"/>
      <c r="I213" s="52"/>
      <c r="J213" s="52"/>
      <c r="K213" s="52"/>
      <c r="L213" s="34">
        <f t="shared" si="53"/>
      </c>
      <c r="M213" s="35">
        <f t="shared" si="54"/>
      </c>
      <c r="N213" s="34">
        <f t="shared" si="55"/>
      </c>
      <c r="O213" s="35">
        <f t="shared" si="56"/>
      </c>
      <c r="P213" s="102">
        <f t="shared" si="57"/>
      </c>
      <c r="Q213" s="102"/>
      <c r="R213" s="36"/>
      <c r="S213" s="37"/>
      <c r="T213" s="36"/>
      <c r="U213" s="38"/>
      <c r="V213" s="105"/>
      <c r="W213" s="106"/>
      <c r="X213" s="102">
        <f t="shared" si="58"/>
      </c>
      <c r="Y213" s="102"/>
      <c r="Z213" s="101">
        <f t="shared" si="59"/>
      </c>
      <c r="AA213" s="101"/>
      <c r="AB213" s="101"/>
      <c r="AC213" s="101">
        <f t="shared" si="60"/>
      </c>
      <c r="AD213" s="101"/>
      <c r="AE213" s="101"/>
      <c r="AF213" s="101">
        <f t="shared" si="61"/>
      </c>
      <c r="AG213" s="101"/>
      <c r="AH213" s="101"/>
      <c r="AI213" s="52"/>
      <c r="AJ213" s="52"/>
      <c r="AK213" s="52"/>
      <c r="AL213" s="52"/>
      <c r="AM213" s="52"/>
      <c r="AN213" s="52"/>
      <c r="AO213" s="52"/>
      <c r="AP213" s="52"/>
      <c r="AQ213" s="5">
        <f t="shared" si="62"/>
      </c>
      <c r="AR213" s="6">
        <f>IF(V213="","",SUM($AC$190:AC212)+$AR$190)</f>
      </c>
    </row>
    <row r="214" spans="1:44" ht="19.5" customHeight="1">
      <c r="A214" s="3"/>
      <c r="B214" s="33">
        <f t="shared" si="52"/>
      </c>
      <c r="C214" s="52"/>
      <c r="D214" s="52"/>
      <c r="E214" s="52"/>
      <c r="F214" s="52"/>
      <c r="G214" s="52"/>
      <c r="H214" s="52"/>
      <c r="I214" s="52"/>
      <c r="J214" s="52"/>
      <c r="K214" s="52"/>
      <c r="L214" s="34">
        <f t="shared" si="53"/>
      </c>
      <c r="M214" s="35">
        <f t="shared" si="54"/>
      </c>
      <c r="N214" s="34">
        <f t="shared" si="55"/>
      </c>
      <c r="O214" s="35">
        <f t="shared" si="56"/>
      </c>
      <c r="P214" s="102">
        <f t="shared" si="57"/>
      </c>
      <c r="Q214" s="102"/>
      <c r="R214" s="36"/>
      <c r="S214" s="37"/>
      <c r="T214" s="36"/>
      <c r="U214" s="38"/>
      <c r="V214" s="105"/>
      <c r="W214" s="106"/>
      <c r="X214" s="102">
        <f t="shared" si="58"/>
      </c>
      <c r="Y214" s="102"/>
      <c r="Z214" s="101">
        <f t="shared" si="59"/>
      </c>
      <c r="AA214" s="101"/>
      <c r="AB214" s="101"/>
      <c r="AC214" s="101">
        <f t="shared" si="60"/>
      </c>
      <c r="AD214" s="101"/>
      <c r="AE214" s="101"/>
      <c r="AF214" s="101">
        <f t="shared" si="61"/>
      </c>
      <c r="AG214" s="101"/>
      <c r="AH214" s="101"/>
      <c r="AI214" s="52"/>
      <c r="AJ214" s="52"/>
      <c r="AK214" s="52"/>
      <c r="AL214" s="52"/>
      <c r="AM214" s="52"/>
      <c r="AN214" s="52"/>
      <c r="AO214" s="52"/>
      <c r="AP214" s="52"/>
      <c r="AQ214" s="5">
        <f t="shared" si="62"/>
      </c>
      <c r="AR214" s="6">
        <f>IF(V214="","",SUM($AC$190:AC213)+$AR$190)</f>
      </c>
    </row>
    <row r="215" spans="1:44" ht="19.5" customHeight="1">
      <c r="A215" s="3"/>
      <c r="B215" s="33">
        <f t="shared" si="52"/>
      </c>
      <c r="C215" s="52"/>
      <c r="D215" s="52"/>
      <c r="E215" s="52"/>
      <c r="F215" s="52"/>
      <c r="G215" s="52"/>
      <c r="H215" s="52"/>
      <c r="I215" s="52"/>
      <c r="J215" s="52"/>
      <c r="K215" s="52"/>
      <c r="L215" s="34">
        <f t="shared" si="53"/>
      </c>
      <c r="M215" s="35">
        <f t="shared" si="54"/>
      </c>
      <c r="N215" s="34">
        <f t="shared" si="55"/>
      </c>
      <c r="O215" s="35">
        <f t="shared" si="56"/>
      </c>
      <c r="P215" s="102">
        <f t="shared" si="57"/>
      </c>
      <c r="Q215" s="102"/>
      <c r="R215" s="36"/>
      <c r="S215" s="37"/>
      <c r="T215" s="36"/>
      <c r="U215" s="38"/>
      <c r="V215" s="105"/>
      <c r="W215" s="106"/>
      <c r="X215" s="102">
        <f t="shared" si="58"/>
      </c>
      <c r="Y215" s="102"/>
      <c r="Z215" s="101">
        <f t="shared" si="59"/>
      </c>
      <c r="AA215" s="101"/>
      <c r="AB215" s="101"/>
      <c r="AC215" s="101">
        <f t="shared" si="60"/>
      </c>
      <c r="AD215" s="101"/>
      <c r="AE215" s="101"/>
      <c r="AF215" s="101">
        <f t="shared" si="61"/>
      </c>
      <c r="AG215" s="101"/>
      <c r="AH215" s="101"/>
      <c r="AI215" s="52"/>
      <c r="AJ215" s="52"/>
      <c r="AK215" s="52"/>
      <c r="AL215" s="52"/>
      <c r="AM215" s="52"/>
      <c r="AN215" s="52"/>
      <c r="AO215" s="52"/>
      <c r="AP215" s="52"/>
      <c r="AQ215" s="5">
        <f t="shared" si="62"/>
      </c>
      <c r="AR215" s="6">
        <f>IF(V215="","",SUM($AC$190:AC214)+$AR$190)</f>
      </c>
    </row>
    <row r="216" spans="1:44" ht="19.5" customHeight="1">
      <c r="A216" s="3"/>
      <c r="B216" s="33">
        <f t="shared" si="52"/>
      </c>
      <c r="C216" s="52"/>
      <c r="D216" s="52"/>
      <c r="E216" s="52"/>
      <c r="F216" s="52"/>
      <c r="G216" s="52"/>
      <c r="H216" s="52"/>
      <c r="I216" s="52"/>
      <c r="J216" s="52"/>
      <c r="K216" s="52"/>
      <c r="L216" s="34">
        <f t="shared" si="53"/>
      </c>
      <c r="M216" s="35">
        <f t="shared" si="54"/>
      </c>
      <c r="N216" s="34">
        <f t="shared" si="55"/>
      </c>
      <c r="O216" s="35">
        <f t="shared" si="56"/>
      </c>
      <c r="P216" s="102">
        <f t="shared" si="57"/>
      </c>
      <c r="Q216" s="102"/>
      <c r="R216" s="36"/>
      <c r="S216" s="37"/>
      <c r="T216" s="36"/>
      <c r="U216" s="38"/>
      <c r="V216" s="105"/>
      <c r="W216" s="106"/>
      <c r="X216" s="102">
        <f t="shared" si="58"/>
      </c>
      <c r="Y216" s="102"/>
      <c r="Z216" s="101">
        <f t="shared" si="59"/>
      </c>
      <c r="AA216" s="101"/>
      <c r="AB216" s="101"/>
      <c r="AC216" s="101">
        <f t="shared" si="60"/>
      </c>
      <c r="AD216" s="101"/>
      <c r="AE216" s="101"/>
      <c r="AF216" s="101">
        <f t="shared" si="61"/>
      </c>
      <c r="AG216" s="101"/>
      <c r="AH216" s="101"/>
      <c r="AI216" s="52"/>
      <c r="AJ216" s="52"/>
      <c r="AK216" s="52"/>
      <c r="AL216" s="52"/>
      <c r="AM216" s="52"/>
      <c r="AN216" s="52"/>
      <c r="AO216" s="52"/>
      <c r="AP216" s="52"/>
      <c r="AQ216" s="5">
        <f t="shared" si="62"/>
      </c>
      <c r="AR216" s="6">
        <f>IF(V216="","",SUM($AC$190:AC215)+$AR$190)</f>
      </c>
    </row>
    <row r="217" spans="1:44" ht="19.5" customHeight="1">
      <c r="A217" s="3"/>
      <c r="B217" s="33">
        <f t="shared" si="52"/>
      </c>
      <c r="C217" s="52"/>
      <c r="D217" s="52"/>
      <c r="E217" s="52"/>
      <c r="F217" s="52"/>
      <c r="G217" s="52"/>
      <c r="H217" s="52"/>
      <c r="I217" s="52"/>
      <c r="J217" s="52"/>
      <c r="K217" s="52"/>
      <c r="L217" s="34">
        <f t="shared" si="53"/>
      </c>
      <c r="M217" s="35">
        <f t="shared" si="54"/>
      </c>
      <c r="N217" s="34">
        <f t="shared" si="55"/>
      </c>
      <c r="O217" s="35">
        <f t="shared" si="56"/>
      </c>
      <c r="P217" s="102">
        <f t="shared" si="57"/>
      </c>
      <c r="Q217" s="102"/>
      <c r="R217" s="36"/>
      <c r="S217" s="37"/>
      <c r="T217" s="36"/>
      <c r="U217" s="38"/>
      <c r="V217" s="105"/>
      <c r="W217" s="106"/>
      <c r="X217" s="102">
        <f t="shared" si="58"/>
      </c>
      <c r="Y217" s="102"/>
      <c r="Z217" s="101">
        <f t="shared" si="59"/>
      </c>
      <c r="AA217" s="101"/>
      <c r="AB217" s="101"/>
      <c r="AC217" s="101">
        <f t="shared" si="60"/>
      </c>
      <c r="AD217" s="101"/>
      <c r="AE217" s="101"/>
      <c r="AF217" s="101">
        <f t="shared" si="61"/>
      </c>
      <c r="AG217" s="101"/>
      <c r="AH217" s="101"/>
      <c r="AI217" s="52"/>
      <c r="AJ217" s="52"/>
      <c r="AK217" s="52"/>
      <c r="AL217" s="52"/>
      <c r="AM217" s="52"/>
      <c r="AN217" s="52"/>
      <c r="AO217" s="52"/>
      <c r="AP217" s="52"/>
      <c r="AQ217" s="5">
        <f t="shared" si="62"/>
      </c>
      <c r="AR217" s="6">
        <f>IF(V217="","",SUM($AC$190:AC216)+$AR$190)</f>
      </c>
    </row>
    <row r="218" spans="1:44" ht="19.5" customHeight="1">
      <c r="A218" s="3"/>
      <c r="B218" s="33">
        <f t="shared" si="52"/>
      </c>
      <c r="C218" s="52"/>
      <c r="D218" s="52"/>
      <c r="E218" s="52"/>
      <c r="F218" s="52"/>
      <c r="G218" s="52"/>
      <c r="H218" s="52"/>
      <c r="I218" s="52"/>
      <c r="J218" s="52"/>
      <c r="K218" s="52"/>
      <c r="L218" s="34">
        <f t="shared" si="53"/>
      </c>
      <c r="M218" s="35">
        <f t="shared" si="54"/>
      </c>
      <c r="N218" s="34">
        <f t="shared" si="55"/>
      </c>
      <c r="O218" s="35">
        <f t="shared" si="56"/>
      </c>
      <c r="P218" s="102">
        <f t="shared" si="57"/>
      </c>
      <c r="Q218" s="102"/>
      <c r="R218" s="36"/>
      <c r="S218" s="37"/>
      <c r="T218" s="36"/>
      <c r="U218" s="38"/>
      <c r="V218" s="105"/>
      <c r="W218" s="106"/>
      <c r="X218" s="102">
        <f t="shared" si="58"/>
      </c>
      <c r="Y218" s="102"/>
      <c r="Z218" s="101">
        <f t="shared" si="59"/>
      </c>
      <c r="AA218" s="101"/>
      <c r="AB218" s="101"/>
      <c r="AC218" s="101">
        <f t="shared" si="60"/>
      </c>
      <c r="AD218" s="101"/>
      <c r="AE218" s="101"/>
      <c r="AF218" s="101">
        <f t="shared" si="61"/>
      </c>
      <c r="AG218" s="101"/>
      <c r="AH218" s="101"/>
      <c r="AI218" s="52"/>
      <c r="AJ218" s="52"/>
      <c r="AK218" s="52"/>
      <c r="AL218" s="52"/>
      <c r="AM218" s="52"/>
      <c r="AN218" s="52"/>
      <c r="AO218" s="52"/>
      <c r="AP218" s="52"/>
      <c r="AQ218" s="5">
        <f t="shared" si="62"/>
      </c>
      <c r="AR218" s="6">
        <f>IF(V218="","",SUM($AC$190:AC217)+$AR$190)</f>
      </c>
    </row>
    <row r="219" spans="1:44" ht="19.5" customHeight="1">
      <c r="A219" s="3"/>
      <c r="B219" s="33">
        <f t="shared" si="52"/>
      </c>
      <c r="C219" s="52"/>
      <c r="D219" s="52"/>
      <c r="E219" s="52"/>
      <c r="F219" s="52"/>
      <c r="G219" s="52"/>
      <c r="H219" s="52"/>
      <c r="I219" s="52"/>
      <c r="J219" s="52"/>
      <c r="K219" s="52"/>
      <c r="L219" s="34">
        <f t="shared" si="53"/>
      </c>
      <c r="M219" s="35">
        <f t="shared" si="54"/>
      </c>
      <c r="N219" s="34">
        <f t="shared" si="55"/>
      </c>
      <c r="O219" s="35">
        <f t="shared" si="56"/>
      </c>
      <c r="P219" s="102">
        <f t="shared" si="57"/>
      </c>
      <c r="Q219" s="102"/>
      <c r="R219" s="36"/>
      <c r="S219" s="37"/>
      <c r="T219" s="36"/>
      <c r="U219" s="38"/>
      <c r="V219" s="105"/>
      <c r="W219" s="106"/>
      <c r="X219" s="102">
        <f t="shared" si="58"/>
      </c>
      <c r="Y219" s="102"/>
      <c r="Z219" s="101">
        <f t="shared" si="59"/>
      </c>
      <c r="AA219" s="101"/>
      <c r="AB219" s="101"/>
      <c r="AC219" s="101">
        <f t="shared" si="60"/>
      </c>
      <c r="AD219" s="101"/>
      <c r="AE219" s="101"/>
      <c r="AF219" s="101">
        <f t="shared" si="61"/>
      </c>
      <c r="AG219" s="101"/>
      <c r="AH219" s="101"/>
      <c r="AI219" s="52"/>
      <c r="AJ219" s="52"/>
      <c r="AK219" s="52"/>
      <c r="AL219" s="52"/>
      <c r="AM219" s="52"/>
      <c r="AN219" s="52"/>
      <c r="AO219" s="52"/>
      <c r="AP219" s="52"/>
      <c r="AQ219" s="5">
        <f t="shared" si="62"/>
      </c>
      <c r="AR219" s="6">
        <f>IF(V219="","",SUM($AC$190:AC218)+$AR$190)</f>
      </c>
    </row>
    <row r="220" spans="1:44" ht="19.5" customHeight="1" thickBot="1">
      <c r="A220" s="3"/>
      <c r="B220" s="33">
        <f t="shared" si="52"/>
      </c>
      <c r="C220" s="53"/>
      <c r="D220" s="53"/>
      <c r="E220" s="53"/>
      <c r="F220" s="53"/>
      <c r="G220" s="53"/>
      <c r="H220" s="53"/>
      <c r="I220" s="53"/>
      <c r="J220" s="53"/>
      <c r="K220" s="53"/>
      <c r="L220" s="34">
        <f t="shared" si="53"/>
      </c>
      <c r="M220" s="35">
        <f t="shared" si="54"/>
      </c>
      <c r="N220" s="34">
        <f t="shared" si="55"/>
      </c>
      <c r="O220" s="35">
        <f t="shared" si="56"/>
      </c>
      <c r="P220" s="102">
        <f t="shared" si="57"/>
      </c>
      <c r="Q220" s="102"/>
      <c r="R220" s="39"/>
      <c r="S220" s="40"/>
      <c r="T220" s="39"/>
      <c r="U220" s="41"/>
      <c r="V220" s="103"/>
      <c r="W220" s="104"/>
      <c r="X220" s="102">
        <f t="shared" si="58"/>
      </c>
      <c r="Y220" s="102"/>
      <c r="Z220" s="101">
        <f t="shared" si="59"/>
      </c>
      <c r="AA220" s="101"/>
      <c r="AB220" s="101"/>
      <c r="AC220" s="101">
        <f t="shared" si="60"/>
      </c>
      <c r="AD220" s="101"/>
      <c r="AE220" s="101"/>
      <c r="AF220" s="101">
        <f t="shared" si="61"/>
      </c>
      <c r="AG220" s="101"/>
      <c r="AH220" s="101"/>
      <c r="AI220" s="53"/>
      <c r="AJ220" s="53"/>
      <c r="AK220" s="53"/>
      <c r="AL220" s="53"/>
      <c r="AM220" s="53"/>
      <c r="AN220" s="53"/>
      <c r="AO220" s="53"/>
      <c r="AP220" s="53"/>
      <c r="AQ220" s="5">
        <f t="shared" si="62"/>
      </c>
      <c r="AR220" s="6">
        <f>IF(V220="","",SUM($AC$190:AC219)+$AR$190)</f>
      </c>
    </row>
    <row r="221" spans="1:42" ht="19.5" customHeight="1" thickTop="1">
      <c r="A221" s="94" t="str">
        <f>$A$45</f>
        <v>合計</v>
      </c>
      <c r="B221" s="95"/>
      <c r="C221" s="95"/>
      <c r="D221" s="95"/>
      <c r="E221" s="95"/>
      <c r="F221" s="95"/>
      <c r="G221" s="95"/>
      <c r="H221" s="95"/>
      <c r="I221" s="95"/>
      <c r="J221" s="95"/>
      <c r="K221" s="96"/>
      <c r="L221" s="97"/>
      <c r="M221" s="98"/>
      <c r="N221" s="97"/>
      <c r="O221" s="98"/>
      <c r="P221" s="345">
        <f>IF(V221="","",V221)</f>
      </c>
      <c r="Q221" s="345"/>
      <c r="R221" s="97"/>
      <c r="S221" s="98"/>
      <c r="T221" s="97"/>
      <c r="U221" s="99"/>
      <c r="V221" s="346">
        <f>IF(AE223=AI223,V222,"")</f>
      </c>
      <c r="W221" s="345"/>
      <c r="X221" s="100"/>
      <c r="Y221" s="100"/>
      <c r="Z221" s="91">
        <f>IF(AE223=AI223,Z222,"")</f>
      </c>
      <c r="AA221" s="91"/>
      <c r="AB221" s="91"/>
      <c r="AC221" s="91">
        <f>IF(AE223=AI223,AC222,"")</f>
      </c>
      <c r="AD221" s="91"/>
      <c r="AE221" s="91"/>
      <c r="AF221" s="91">
        <f>IF(AE223=AI223,AF222,"")</f>
      </c>
      <c r="AG221" s="91"/>
      <c r="AH221" s="91"/>
      <c r="AI221" s="50"/>
      <c r="AJ221" s="51"/>
      <c r="AK221" s="51"/>
      <c r="AL221" s="30"/>
      <c r="AM221" s="50"/>
      <c r="AN221" s="51"/>
      <c r="AO221" s="51"/>
      <c r="AP221" s="30"/>
    </row>
    <row r="222" spans="16:34" ht="13.5">
      <c r="P222" s="92">
        <f>IF(V222="","",V222)</f>
        <v>0</v>
      </c>
      <c r="Q222" s="92"/>
      <c r="V222" s="92">
        <f>SUM(V190:W220)+V178</f>
        <v>0</v>
      </c>
      <c r="W222" s="92"/>
      <c r="Z222" s="93">
        <f>SUM(Z190:AB220)+Z178</f>
        <v>0</v>
      </c>
      <c r="AA222" s="92"/>
      <c r="AB222" s="92"/>
      <c r="AC222" s="93">
        <f>SUM(AC190:AE220)+AC178</f>
        <v>0</v>
      </c>
      <c r="AD222" s="92"/>
      <c r="AE222" s="92"/>
      <c r="AF222" s="88">
        <f>SUM(AF190:AH220)+AF178</f>
        <v>0</v>
      </c>
      <c r="AG222" s="89"/>
      <c r="AH222" s="89"/>
    </row>
    <row r="223" spans="31:38" ht="13.5">
      <c r="AE223" s="90">
        <f>COUNT($V$14,$V$58,$V$102,$V$146,$V$190,$V$234,$V$278,$V$322,$V$366,$V$410)</f>
        <v>0</v>
      </c>
      <c r="AF223" s="90"/>
      <c r="AG223" s="61" t="str">
        <f>$AG$47</f>
        <v>枚中</v>
      </c>
      <c r="AH223" s="61"/>
      <c r="AI223" s="90">
        <f>IF($V$190,5,"")</f>
      </c>
      <c r="AJ223" s="90"/>
      <c r="AK223" s="61" t="str">
        <f>$AK$47</f>
        <v>枚目</v>
      </c>
      <c r="AL223" s="61"/>
    </row>
    <row r="224" spans="1:42" ht="13.5">
      <c r="A224" s="154" t="str">
        <f>$A$4</f>
        <v>平成</v>
      </c>
      <c r="B224" s="154"/>
      <c r="C224" s="154">
        <f>IF($C$4="","",$C$4)</f>
        <v>19</v>
      </c>
      <c r="D224" s="154"/>
      <c r="E224" s="7" t="str">
        <f>$E$4</f>
        <v>年</v>
      </c>
      <c r="F224" s="155">
        <f>IF($F$4="","",$F$4)</f>
      </c>
      <c r="G224" s="155"/>
      <c r="H224" s="154" t="str">
        <f>$H$4</f>
        <v>月分</v>
      </c>
      <c r="I224" s="154"/>
      <c r="J224" s="8"/>
      <c r="K224" s="65" t="str">
        <f>$K$4</f>
        <v>四條畷市移動支援事業請求明細書兼サービス提供実績記録票</v>
      </c>
      <c r="L224" s="65"/>
      <c r="M224" s="65"/>
      <c r="N224" s="65"/>
      <c r="O224" s="65"/>
      <c r="P224" s="65"/>
      <c r="Q224" s="65"/>
      <c r="R224" s="65"/>
      <c r="S224" s="65"/>
      <c r="T224" s="65"/>
      <c r="U224" s="65"/>
      <c r="V224" s="65"/>
      <c r="W224" s="65"/>
      <c r="X224" s="65"/>
      <c r="Y224" s="65"/>
      <c r="Z224" s="65"/>
      <c r="AA224" s="65"/>
      <c r="AB224" s="65"/>
      <c r="AC224" s="65"/>
      <c r="AD224" s="65"/>
      <c r="AE224" s="65"/>
      <c r="AF224" s="65"/>
      <c r="AG224" s="7"/>
      <c r="AH224" s="7"/>
      <c r="AI224" s="7"/>
      <c r="AJ224" s="7" t="str">
        <f>$AN$4</f>
        <v>個別</v>
      </c>
      <c r="AK224" s="7"/>
      <c r="AL224" s="7"/>
      <c r="AM224" s="7"/>
      <c r="AN224" s="66"/>
      <c r="AO224" s="66"/>
      <c r="AP224" s="7"/>
    </row>
    <row r="225" spans="1:42" ht="13.5" customHeight="1">
      <c r="A225" s="147" t="str">
        <f>$A$5</f>
        <v>受給者証
番号</v>
      </c>
      <c r="B225" s="148"/>
      <c r="C225" s="149"/>
      <c r="D225" s="153">
        <f>IF(D$5="","",D$5)</f>
      </c>
      <c r="E225" s="144">
        <f aca="true" t="shared" si="63" ref="E225:M225">IF(E$5="","",E$5)</f>
      </c>
      <c r="F225" s="144">
        <f t="shared" si="63"/>
      </c>
      <c r="G225" s="144">
        <f t="shared" si="63"/>
      </c>
      <c r="H225" s="144">
        <f t="shared" si="63"/>
      </c>
      <c r="I225" s="144">
        <f t="shared" si="63"/>
      </c>
      <c r="J225" s="144">
        <f t="shared" si="63"/>
      </c>
      <c r="K225" s="144">
        <f t="shared" si="63"/>
      </c>
      <c r="L225" s="144">
        <f t="shared" si="63"/>
      </c>
      <c r="M225" s="145">
        <f t="shared" si="63"/>
      </c>
      <c r="N225" s="146" t="str">
        <f>$N$5</f>
        <v>支給決定障害者等氏名</v>
      </c>
      <c r="O225" s="146"/>
      <c r="P225" s="146"/>
      <c r="Q225" s="146"/>
      <c r="R225" s="68">
        <f>IF($R$5="","",$R$5)</f>
      </c>
      <c r="S225" s="69"/>
      <c r="T225" s="69"/>
      <c r="U225" s="69"/>
      <c r="V225" s="69"/>
      <c r="W225" s="69"/>
      <c r="X225" s="69"/>
      <c r="Y225" s="69"/>
      <c r="Z225" s="70"/>
      <c r="AA225" s="71" t="str">
        <f>$AA$5</f>
        <v>事業者及び
その事業所</v>
      </c>
      <c r="AB225" s="72"/>
      <c r="AC225" s="67" t="str">
        <f>$AC$5</f>
        <v>事業所番号</v>
      </c>
      <c r="AD225" s="67"/>
      <c r="AE225" s="67"/>
      <c r="AF225" s="67"/>
      <c r="AG225" s="67"/>
      <c r="AH225" s="67"/>
      <c r="AI225" s="67"/>
      <c r="AJ225" s="67"/>
      <c r="AK225" s="67"/>
      <c r="AL225" s="67"/>
      <c r="AM225" s="67"/>
      <c r="AN225" s="67"/>
      <c r="AO225" s="67"/>
      <c r="AP225" s="67"/>
    </row>
    <row r="226" spans="1:42" ht="13.5">
      <c r="A226" s="150"/>
      <c r="B226" s="151"/>
      <c r="C226" s="152"/>
      <c r="D226" s="153"/>
      <c r="E226" s="144"/>
      <c r="F226" s="144"/>
      <c r="G226" s="144"/>
      <c r="H226" s="144"/>
      <c r="I226" s="144"/>
      <c r="J226" s="144"/>
      <c r="K226" s="144"/>
      <c r="L226" s="144"/>
      <c r="M226" s="145"/>
      <c r="N226" s="73" t="str">
        <f>$N$6</f>
        <v>(児童氏名)</v>
      </c>
      <c r="O226" s="73"/>
      <c r="P226" s="73"/>
      <c r="Q226" s="73"/>
      <c r="R226" s="11">
        <f>IF($S$6="","","(")</f>
      </c>
      <c r="S226" s="74">
        <f>IF($S$6="","",$S$6)</f>
      </c>
      <c r="T226" s="74"/>
      <c r="U226" s="74"/>
      <c r="V226" s="74"/>
      <c r="W226" s="74"/>
      <c r="X226" s="74"/>
      <c r="Y226" s="74"/>
      <c r="Z226" s="12">
        <f>IF($S$6="","","）")</f>
      </c>
      <c r="AA226" s="72"/>
      <c r="AB226" s="72"/>
      <c r="AC226" s="42">
        <f>IF(AC$6="","",AC$6)</f>
      </c>
      <c r="AD226" s="42">
        <f aca="true" t="shared" si="64" ref="AD226:AP226">IF(AD$6="","",AD$6)</f>
      </c>
      <c r="AE226" s="42">
        <f t="shared" si="64"/>
      </c>
      <c r="AF226" s="42">
        <f t="shared" si="64"/>
      </c>
      <c r="AG226" s="42">
        <f t="shared" si="64"/>
      </c>
      <c r="AH226" s="42">
        <f t="shared" si="64"/>
      </c>
      <c r="AI226" s="42">
        <f t="shared" si="64"/>
      </c>
      <c r="AJ226" s="42">
        <f t="shared" si="64"/>
      </c>
      <c r="AK226" s="42">
        <f t="shared" si="64"/>
      </c>
      <c r="AL226" s="42">
        <f t="shared" si="64"/>
      </c>
      <c r="AM226" s="43">
        <f t="shared" si="64"/>
      </c>
      <c r="AN226" s="43">
        <f t="shared" si="64"/>
      </c>
      <c r="AO226" s="43">
        <f t="shared" si="64"/>
      </c>
      <c r="AP226" s="43">
        <f t="shared" si="64"/>
      </c>
    </row>
    <row r="227" spans="1:42" ht="40.5" customHeight="1">
      <c r="A227" s="135" t="str">
        <f>$A$7</f>
        <v>契約支給量</v>
      </c>
      <c r="B227" s="136"/>
      <c r="C227" s="137"/>
      <c r="D227" s="9" t="str">
        <f>$D$7</f>
        <v>月</v>
      </c>
      <c r="E227" s="138">
        <f>IF($E$7="","",$E$7)</f>
      </c>
      <c r="F227" s="138"/>
      <c r="G227" s="138"/>
      <c r="H227" s="138"/>
      <c r="I227" s="138"/>
      <c r="J227" s="138"/>
      <c r="K227" s="138"/>
      <c r="L227" s="138"/>
      <c r="M227" s="138"/>
      <c r="N227" s="139" t="str">
        <f>$N$7</f>
        <v>時間</v>
      </c>
      <c r="O227" s="140"/>
      <c r="P227" s="141" t="str">
        <f>$P$7</f>
        <v>利用者負担
上限月額</v>
      </c>
      <c r="Q227" s="142"/>
      <c r="R227" s="142"/>
      <c r="S227" s="142"/>
      <c r="T227" s="142"/>
      <c r="U227" s="143"/>
      <c r="V227" s="75">
        <f>IF($V$7="","",$V$7)</f>
      </c>
      <c r="W227" s="76"/>
      <c r="X227" s="76"/>
      <c r="Y227" s="76"/>
      <c r="Z227" s="77"/>
      <c r="AA227" s="72"/>
      <c r="AB227" s="72"/>
      <c r="AC227" s="78">
        <f>IF($AC$7="","",$AC$7)</f>
      </c>
      <c r="AD227" s="78"/>
      <c r="AE227" s="78"/>
      <c r="AF227" s="78"/>
      <c r="AG227" s="78"/>
      <c r="AH227" s="78"/>
      <c r="AI227" s="78"/>
      <c r="AJ227" s="78"/>
      <c r="AK227" s="78"/>
      <c r="AL227" s="78"/>
      <c r="AM227" s="78"/>
      <c r="AN227" s="78"/>
      <c r="AO227" s="78"/>
      <c r="AP227" s="78"/>
    </row>
    <row r="228" spans="1:42" ht="13.5" customHeight="1">
      <c r="A228" s="132" t="str">
        <f>$A$8</f>
        <v>派遣種別および事業費
</v>
      </c>
      <c r="B228" s="133"/>
      <c r="C228" s="134"/>
      <c r="D228" s="62" t="str">
        <f>$D$8</f>
        <v>①個別1：1</v>
      </c>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3"/>
      <c r="AD228" s="63"/>
      <c r="AE228" s="54"/>
      <c r="AF228" s="55"/>
      <c r="AG228" s="55"/>
      <c r="AH228" s="55"/>
      <c r="AI228" s="55"/>
      <c r="AJ228" s="55"/>
      <c r="AK228" s="55"/>
      <c r="AL228" s="55"/>
      <c r="AM228" s="55"/>
      <c r="AN228" s="55"/>
      <c r="AO228" s="55"/>
      <c r="AP228" s="56"/>
    </row>
    <row r="229" spans="1:42" ht="13.5">
      <c r="A229" s="125" t="str">
        <f>$A$9</f>
        <v>単価(30分1人あたり)</v>
      </c>
      <c r="B229" s="126"/>
      <c r="C229" s="127"/>
      <c r="D229" s="128">
        <f>$D$9</f>
        <v>800</v>
      </c>
      <c r="E229" s="129"/>
      <c r="F229" s="129"/>
      <c r="G229" s="129"/>
      <c r="H229" s="129"/>
      <c r="I229" s="129"/>
      <c r="J229" s="129"/>
      <c r="K229" s="129"/>
      <c r="L229" s="129"/>
      <c r="M229" s="130"/>
      <c r="N229" s="131"/>
      <c r="O229" s="131"/>
      <c r="P229" s="131"/>
      <c r="Q229" s="131"/>
      <c r="R229" s="131"/>
      <c r="S229" s="131"/>
      <c r="T229" s="131"/>
      <c r="U229" s="131"/>
      <c r="V229" s="131"/>
      <c r="W229" s="64"/>
      <c r="X229" s="64"/>
      <c r="Y229" s="64"/>
      <c r="Z229" s="64"/>
      <c r="AA229" s="64"/>
      <c r="AB229" s="64"/>
      <c r="AC229" s="64"/>
      <c r="AD229" s="64"/>
      <c r="AE229" s="57"/>
      <c r="AF229" s="58"/>
      <c r="AG229" s="58"/>
      <c r="AH229" s="58"/>
      <c r="AI229" s="58"/>
      <c r="AJ229" s="58"/>
      <c r="AK229" s="58"/>
      <c r="AL229" s="58"/>
      <c r="AM229" s="58"/>
      <c r="AN229" s="58"/>
      <c r="AO229" s="58"/>
      <c r="AP229" s="59"/>
    </row>
    <row r="230" ht="3" customHeight="1"/>
    <row r="231" spans="1:44" ht="13.5" customHeight="1">
      <c r="A231" s="115" t="str">
        <f>$A$11</f>
        <v>日付</v>
      </c>
      <c r="B231" s="115" t="str">
        <f>$B$11</f>
        <v>曜日</v>
      </c>
      <c r="C231" s="116" t="str">
        <f>$C$11</f>
        <v>行先</v>
      </c>
      <c r="D231" s="117"/>
      <c r="E231" s="117"/>
      <c r="F231" s="117"/>
      <c r="G231" s="117"/>
      <c r="H231" s="117"/>
      <c r="I231" s="117"/>
      <c r="J231" s="117"/>
      <c r="K231" s="118"/>
      <c r="L231" s="61" t="str">
        <f>$L$11</f>
        <v>移動支援計画</v>
      </c>
      <c r="M231" s="61"/>
      <c r="N231" s="61"/>
      <c r="O231" s="61"/>
      <c r="P231" s="61"/>
      <c r="Q231" s="61"/>
      <c r="R231" s="61" t="str">
        <f>$R$11</f>
        <v>サービス提供時間</v>
      </c>
      <c r="S231" s="61"/>
      <c r="T231" s="61"/>
      <c r="U231" s="111"/>
      <c r="V231" s="112" t="str">
        <f>$V$11</f>
        <v>算定
時間数</v>
      </c>
      <c r="W231" s="113"/>
      <c r="X231" s="110" t="str">
        <f>$X$11</f>
        <v>算定
単価</v>
      </c>
      <c r="Y231" s="61"/>
      <c r="Z231" s="61" t="str">
        <f>$Z$11</f>
        <v>事業費(C)</v>
      </c>
      <c r="AA231" s="61"/>
      <c r="AB231" s="61"/>
      <c r="AC231" s="61" t="str">
        <f>$AC$11</f>
        <v>利用者負担額(D)</v>
      </c>
      <c r="AD231" s="61"/>
      <c r="AE231" s="61"/>
      <c r="AF231" s="61" t="str">
        <f>$AF$11</f>
        <v>移動支援事業費(E)</v>
      </c>
      <c r="AG231" s="61"/>
      <c r="AH231" s="61"/>
      <c r="AI231" s="60" t="str">
        <f>$AI$11</f>
        <v>サービス
提供者印</v>
      </c>
      <c r="AJ231" s="60"/>
      <c r="AK231" s="60" t="str">
        <f>$AM$11</f>
        <v>利用者
確認印</v>
      </c>
      <c r="AL231" s="60"/>
      <c r="AM231" s="60"/>
      <c r="AN231" s="60"/>
      <c r="AO231" s="60"/>
      <c r="AP231" s="60"/>
      <c r="AQ231" s="108" t="s">
        <v>45</v>
      </c>
      <c r="AR231" s="109" t="s">
        <v>46</v>
      </c>
    </row>
    <row r="232" spans="1:45" ht="13.5" customHeight="1">
      <c r="A232" s="115"/>
      <c r="B232" s="115"/>
      <c r="C232" s="119"/>
      <c r="D232" s="120"/>
      <c r="E232" s="120"/>
      <c r="F232" s="120"/>
      <c r="G232" s="120"/>
      <c r="H232" s="120"/>
      <c r="I232" s="120"/>
      <c r="J232" s="120"/>
      <c r="K232" s="121"/>
      <c r="L232" s="110" t="str">
        <f>$L$12</f>
        <v>開始
時間</v>
      </c>
      <c r="M232" s="61"/>
      <c r="N232" s="110" t="str">
        <f>$N$12</f>
        <v>終了
時間</v>
      </c>
      <c r="O232" s="61"/>
      <c r="P232" s="61" t="str">
        <f>$P$12</f>
        <v>計画時間数</v>
      </c>
      <c r="Q232" s="61"/>
      <c r="R232" s="110" t="str">
        <f>$R$12</f>
        <v>開始
時間</v>
      </c>
      <c r="S232" s="61"/>
      <c r="T232" s="110" t="str">
        <f>$T$12</f>
        <v>終了
時間</v>
      </c>
      <c r="U232" s="111"/>
      <c r="V232" s="114"/>
      <c r="W232" s="113"/>
      <c r="X232" s="61"/>
      <c r="Y232" s="61"/>
      <c r="Z232" s="61" t="str">
        <f>$Z$12</f>
        <v>A×B×2</v>
      </c>
      <c r="AA232" s="61"/>
      <c r="AB232" s="61"/>
      <c r="AC232" s="61" t="str">
        <f>$AC$12</f>
        <v>C×10%</v>
      </c>
      <c r="AD232" s="61"/>
      <c r="AE232" s="61"/>
      <c r="AF232" s="61" t="str">
        <f>$AF$12</f>
        <v>C-D</v>
      </c>
      <c r="AG232" s="61"/>
      <c r="AH232" s="61"/>
      <c r="AI232" s="60"/>
      <c r="AJ232" s="60"/>
      <c r="AK232" s="60"/>
      <c r="AL232" s="60"/>
      <c r="AM232" s="60"/>
      <c r="AN232" s="60"/>
      <c r="AO232" s="60"/>
      <c r="AP232" s="60"/>
      <c r="AQ232" s="108"/>
      <c r="AR232" s="109"/>
      <c r="AS232" s="4"/>
    </row>
    <row r="233" spans="1:45" ht="13.5">
      <c r="A233" s="115"/>
      <c r="B233" s="115"/>
      <c r="C233" s="122"/>
      <c r="D233" s="123"/>
      <c r="E233" s="123"/>
      <c r="F233" s="123"/>
      <c r="G233" s="123"/>
      <c r="H233" s="123"/>
      <c r="I233" s="123"/>
      <c r="J233" s="123"/>
      <c r="K233" s="124"/>
      <c r="L233" s="61"/>
      <c r="M233" s="61"/>
      <c r="N233" s="61"/>
      <c r="O233" s="61"/>
      <c r="P233" s="61" t="str">
        <f>$P$13</f>
        <v>時間</v>
      </c>
      <c r="Q233" s="61"/>
      <c r="R233" s="61"/>
      <c r="S233" s="61"/>
      <c r="T233" s="61"/>
      <c r="U233" s="111"/>
      <c r="V233" s="107" t="str">
        <f>$V$13</f>
        <v>時間(A)</v>
      </c>
      <c r="W233" s="61"/>
      <c r="X233" s="61" t="str">
        <f>$X$13</f>
        <v>単価(B)</v>
      </c>
      <c r="Y233" s="61"/>
      <c r="Z233" s="61"/>
      <c r="AA233" s="61"/>
      <c r="AB233" s="61"/>
      <c r="AC233" s="61"/>
      <c r="AD233" s="61"/>
      <c r="AE233" s="61"/>
      <c r="AF233" s="61"/>
      <c r="AG233" s="61"/>
      <c r="AH233" s="61"/>
      <c r="AI233" s="60"/>
      <c r="AJ233" s="60"/>
      <c r="AK233" s="60"/>
      <c r="AL233" s="60"/>
      <c r="AM233" s="60"/>
      <c r="AN233" s="60"/>
      <c r="AO233" s="60"/>
      <c r="AP233" s="60"/>
      <c r="AQ233" s="108"/>
      <c r="AR233" s="109"/>
      <c r="AS233" s="4"/>
    </row>
    <row r="234" spans="1:45" ht="19.5" customHeight="1">
      <c r="A234" s="3"/>
      <c r="B234" s="33">
        <f aca="true" t="shared" si="65" ref="B234:B264">IF(A234,CHOOSE(WEEKDAY(name_fday+A234-1,1),"日","月","火","水","木","金","土"),"")</f>
      </c>
      <c r="C234" s="52"/>
      <c r="D234" s="52"/>
      <c r="E234" s="52"/>
      <c r="F234" s="52"/>
      <c r="G234" s="52"/>
      <c r="H234" s="52"/>
      <c r="I234" s="52"/>
      <c r="J234" s="52"/>
      <c r="K234" s="52"/>
      <c r="L234" s="34">
        <f>IF(R234="","",IF(R234=0,0,R234))</f>
      </c>
      <c r="M234" s="35">
        <f>IF(AND(R234="",S234=""),"",IF(S234=0,0,S234))</f>
      </c>
      <c r="N234" s="34">
        <f>IF(T234="","",IF(T234=0,0,T234))</f>
      </c>
      <c r="O234" s="35">
        <f>IF(AND(T234="",U234=""),"",IF(U234=0,0,U234))</f>
      </c>
      <c r="P234" s="102">
        <f>IF(V234="","",V234)</f>
      </c>
      <c r="Q234" s="102"/>
      <c r="R234" s="36"/>
      <c r="S234" s="37"/>
      <c r="T234" s="36"/>
      <c r="U234" s="38"/>
      <c r="V234" s="105"/>
      <c r="W234" s="106"/>
      <c r="X234" s="102">
        <f>IF(V234="","",800)</f>
      </c>
      <c r="Y234" s="102"/>
      <c r="Z234" s="101">
        <f>IF(V234="","",V234*X234*2)</f>
      </c>
      <c r="AA234" s="101"/>
      <c r="AB234" s="101"/>
      <c r="AC234" s="101">
        <f>IF(V234="","",MIN(AQ234+AR234,$Q$2)-AR234)</f>
      </c>
      <c r="AD234" s="101"/>
      <c r="AE234" s="101"/>
      <c r="AF234" s="101">
        <f>IF(V234="","",Z234-AC234)</f>
      </c>
      <c r="AG234" s="101"/>
      <c r="AH234" s="101"/>
      <c r="AI234" s="52"/>
      <c r="AJ234" s="52"/>
      <c r="AK234" s="52"/>
      <c r="AL234" s="52"/>
      <c r="AM234" s="52"/>
      <c r="AN234" s="52"/>
      <c r="AO234" s="52"/>
      <c r="AP234" s="52"/>
      <c r="AQ234" s="5">
        <f>IF(V234="","",Z234*0.1)</f>
      </c>
      <c r="AR234" s="6">
        <f>IF(V234="","",AC222)</f>
      </c>
      <c r="AS234" s="10"/>
    </row>
    <row r="235" spans="1:45" ht="19.5" customHeight="1">
      <c r="A235" s="3"/>
      <c r="B235" s="33">
        <f t="shared" si="65"/>
      </c>
      <c r="C235" s="52"/>
      <c r="D235" s="52"/>
      <c r="E235" s="52"/>
      <c r="F235" s="52"/>
      <c r="G235" s="52"/>
      <c r="H235" s="52"/>
      <c r="I235" s="52"/>
      <c r="J235" s="52"/>
      <c r="K235" s="52"/>
      <c r="L235" s="34">
        <f aca="true" t="shared" si="66" ref="L235:L264">IF(R235="","",IF(R235=0,0,R235))</f>
      </c>
      <c r="M235" s="35">
        <f aca="true" t="shared" si="67" ref="M235:M264">IF(AND(R235="",S235=""),"",IF(S235=0,0,S235))</f>
      </c>
      <c r="N235" s="34">
        <f aca="true" t="shared" si="68" ref="N235:N264">IF(T235="","",IF(T235=0,0,T235))</f>
      </c>
      <c r="O235" s="35">
        <f aca="true" t="shared" si="69" ref="O235:O264">IF(AND(T235="",U235=""),"",IF(U235=0,0,U235))</f>
      </c>
      <c r="P235" s="102">
        <f aca="true" t="shared" si="70" ref="P235:P264">IF(V235="","",V235)</f>
      </c>
      <c r="Q235" s="102"/>
      <c r="R235" s="36"/>
      <c r="S235" s="37"/>
      <c r="T235" s="36"/>
      <c r="U235" s="38"/>
      <c r="V235" s="105"/>
      <c r="W235" s="106"/>
      <c r="X235" s="102">
        <f aca="true" t="shared" si="71" ref="X235:X264">IF(V235="","",800)</f>
      </c>
      <c r="Y235" s="102"/>
      <c r="Z235" s="101">
        <f aca="true" t="shared" si="72" ref="Z235:Z264">IF(V235="","",V235*X235*2)</f>
      </c>
      <c r="AA235" s="101"/>
      <c r="AB235" s="101"/>
      <c r="AC235" s="101">
        <f aca="true" t="shared" si="73" ref="AC235:AC264">IF(V235="","",MIN(AQ235+AR235,$Q$2)-AR235)</f>
      </c>
      <c r="AD235" s="101"/>
      <c r="AE235" s="101"/>
      <c r="AF235" s="101">
        <f aca="true" t="shared" si="74" ref="AF235:AF264">IF(V235="","",Z235-AC235)</f>
      </c>
      <c r="AG235" s="101"/>
      <c r="AH235" s="101"/>
      <c r="AI235" s="52"/>
      <c r="AJ235" s="52"/>
      <c r="AK235" s="52"/>
      <c r="AL235" s="52"/>
      <c r="AM235" s="52"/>
      <c r="AN235" s="52"/>
      <c r="AO235" s="52"/>
      <c r="AP235" s="52"/>
      <c r="AQ235" s="5">
        <f>IF(V235="","",Z235*0.1)</f>
      </c>
      <c r="AR235" s="6">
        <f>IF(V235="","",SUM($AC$234:AC234)+$AR$234)</f>
      </c>
      <c r="AS235" s="10"/>
    </row>
    <row r="236" spans="1:44" ht="19.5" customHeight="1">
      <c r="A236" s="3"/>
      <c r="B236" s="33">
        <f t="shared" si="65"/>
      </c>
      <c r="C236" s="52"/>
      <c r="D236" s="52"/>
      <c r="E236" s="52"/>
      <c r="F236" s="52"/>
      <c r="G236" s="52"/>
      <c r="H236" s="52"/>
      <c r="I236" s="52"/>
      <c r="J236" s="52"/>
      <c r="K236" s="52"/>
      <c r="L236" s="34">
        <f t="shared" si="66"/>
      </c>
      <c r="M236" s="35">
        <f t="shared" si="67"/>
      </c>
      <c r="N236" s="34">
        <f t="shared" si="68"/>
      </c>
      <c r="O236" s="35">
        <f t="shared" si="69"/>
      </c>
      <c r="P236" s="102">
        <f t="shared" si="70"/>
      </c>
      <c r="Q236" s="102"/>
      <c r="R236" s="36"/>
      <c r="S236" s="37"/>
      <c r="T236" s="36"/>
      <c r="U236" s="38"/>
      <c r="V236" s="105"/>
      <c r="W236" s="106"/>
      <c r="X236" s="102">
        <f t="shared" si="71"/>
      </c>
      <c r="Y236" s="102"/>
      <c r="Z236" s="101">
        <f t="shared" si="72"/>
      </c>
      <c r="AA236" s="101"/>
      <c r="AB236" s="101"/>
      <c r="AC236" s="101">
        <f t="shared" si="73"/>
      </c>
      <c r="AD236" s="101"/>
      <c r="AE236" s="101"/>
      <c r="AF236" s="101">
        <f t="shared" si="74"/>
      </c>
      <c r="AG236" s="101"/>
      <c r="AH236" s="101"/>
      <c r="AI236" s="52"/>
      <c r="AJ236" s="52"/>
      <c r="AK236" s="52"/>
      <c r="AL236" s="52"/>
      <c r="AM236" s="52"/>
      <c r="AN236" s="52"/>
      <c r="AO236" s="52"/>
      <c r="AP236" s="52"/>
      <c r="AQ236" s="5">
        <f aca="true" t="shared" si="75" ref="AQ236:AQ264">IF(V236="","",Z236*0.1)</f>
      </c>
      <c r="AR236" s="6">
        <f>IF(V236="","",SUM($AC$234:AC235)+$AR$234)</f>
      </c>
    </row>
    <row r="237" spans="1:44" ht="19.5" customHeight="1">
      <c r="A237" s="3"/>
      <c r="B237" s="33">
        <f t="shared" si="65"/>
      </c>
      <c r="C237" s="52"/>
      <c r="D237" s="52"/>
      <c r="E237" s="52"/>
      <c r="F237" s="52"/>
      <c r="G237" s="52"/>
      <c r="H237" s="52"/>
      <c r="I237" s="52"/>
      <c r="J237" s="52"/>
      <c r="K237" s="52"/>
      <c r="L237" s="34">
        <f t="shared" si="66"/>
      </c>
      <c r="M237" s="35">
        <f t="shared" si="67"/>
      </c>
      <c r="N237" s="34">
        <f t="shared" si="68"/>
      </c>
      <c r="O237" s="35">
        <f t="shared" si="69"/>
      </c>
      <c r="P237" s="102">
        <f t="shared" si="70"/>
      </c>
      <c r="Q237" s="102"/>
      <c r="R237" s="36"/>
      <c r="S237" s="37"/>
      <c r="T237" s="36"/>
      <c r="U237" s="38"/>
      <c r="V237" s="105"/>
      <c r="W237" s="106"/>
      <c r="X237" s="102">
        <f t="shared" si="71"/>
      </c>
      <c r="Y237" s="102"/>
      <c r="Z237" s="101">
        <f t="shared" si="72"/>
      </c>
      <c r="AA237" s="101"/>
      <c r="AB237" s="101"/>
      <c r="AC237" s="101">
        <f t="shared" si="73"/>
      </c>
      <c r="AD237" s="101"/>
      <c r="AE237" s="101"/>
      <c r="AF237" s="101">
        <f t="shared" si="74"/>
      </c>
      <c r="AG237" s="101"/>
      <c r="AH237" s="101"/>
      <c r="AI237" s="52"/>
      <c r="AJ237" s="52"/>
      <c r="AK237" s="52"/>
      <c r="AL237" s="52"/>
      <c r="AM237" s="52"/>
      <c r="AN237" s="52"/>
      <c r="AO237" s="52"/>
      <c r="AP237" s="52"/>
      <c r="AQ237" s="5">
        <f t="shared" si="75"/>
      </c>
      <c r="AR237" s="6">
        <f>IF(V237="","",SUM($AC$234:AC236)+$AR$234)</f>
      </c>
    </row>
    <row r="238" spans="1:44" ht="19.5" customHeight="1">
      <c r="A238" s="3"/>
      <c r="B238" s="33">
        <f t="shared" si="65"/>
      </c>
      <c r="C238" s="52"/>
      <c r="D238" s="52"/>
      <c r="E238" s="52"/>
      <c r="F238" s="52"/>
      <c r="G238" s="52"/>
      <c r="H238" s="52"/>
      <c r="I238" s="52"/>
      <c r="J238" s="52"/>
      <c r="K238" s="52"/>
      <c r="L238" s="34">
        <f t="shared" si="66"/>
      </c>
      <c r="M238" s="35">
        <f t="shared" si="67"/>
      </c>
      <c r="N238" s="34">
        <f t="shared" si="68"/>
      </c>
      <c r="O238" s="35">
        <f t="shared" si="69"/>
      </c>
      <c r="P238" s="102">
        <f t="shared" si="70"/>
      </c>
      <c r="Q238" s="102"/>
      <c r="R238" s="36"/>
      <c r="S238" s="37"/>
      <c r="T238" s="36"/>
      <c r="U238" s="38"/>
      <c r="V238" s="105"/>
      <c r="W238" s="106"/>
      <c r="X238" s="102">
        <f t="shared" si="71"/>
      </c>
      <c r="Y238" s="102"/>
      <c r="Z238" s="101">
        <f t="shared" si="72"/>
      </c>
      <c r="AA238" s="101"/>
      <c r="AB238" s="101"/>
      <c r="AC238" s="101">
        <f t="shared" si="73"/>
      </c>
      <c r="AD238" s="101"/>
      <c r="AE238" s="101"/>
      <c r="AF238" s="101">
        <f t="shared" si="74"/>
      </c>
      <c r="AG238" s="101"/>
      <c r="AH238" s="101"/>
      <c r="AI238" s="52"/>
      <c r="AJ238" s="52"/>
      <c r="AK238" s="52"/>
      <c r="AL238" s="52"/>
      <c r="AM238" s="52"/>
      <c r="AN238" s="52"/>
      <c r="AO238" s="52"/>
      <c r="AP238" s="52"/>
      <c r="AQ238" s="5">
        <f t="shared" si="75"/>
      </c>
      <c r="AR238" s="6">
        <f>IF(V238="","",SUM($AC$234:AC237)+$AR$234)</f>
      </c>
    </row>
    <row r="239" spans="1:44" ht="19.5" customHeight="1">
      <c r="A239" s="3"/>
      <c r="B239" s="33">
        <f t="shared" si="65"/>
      </c>
      <c r="C239" s="52"/>
      <c r="D239" s="52"/>
      <c r="E239" s="52"/>
      <c r="F239" s="52"/>
      <c r="G239" s="52"/>
      <c r="H239" s="52"/>
      <c r="I239" s="52"/>
      <c r="J239" s="52"/>
      <c r="K239" s="52"/>
      <c r="L239" s="34">
        <f t="shared" si="66"/>
      </c>
      <c r="M239" s="35">
        <f t="shared" si="67"/>
      </c>
      <c r="N239" s="34">
        <f t="shared" si="68"/>
      </c>
      <c r="O239" s="35">
        <f t="shared" si="69"/>
      </c>
      <c r="P239" s="102">
        <f t="shared" si="70"/>
      </c>
      <c r="Q239" s="102"/>
      <c r="R239" s="36"/>
      <c r="S239" s="37"/>
      <c r="T239" s="36"/>
      <c r="U239" s="38"/>
      <c r="V239" s="105"/>
      <c r="W239" s="106"/>
      <c r="X239" s="102">
        <f t="shared" si="71"/>
      </c>
      <c r="Y239" s="102"/>
      <c r="Z239" s="101">
        <f t="shared" si="72"/>
      </c>
      <c r="AA239" s="101"/>
      <c r="AB239" s="101"/>
      <c r="AC239" s="101">
        <f t="shared" si="73"/>
      </c>
      <c r="AD239" s="101"/>
      <c r="AE239" s="101"/>
      <c r="AF239" s="101">
        <f t="shared" si="74"/>
      </c>
      <c r="AG239" s="101"/>
      <c r="AH239" s="101"/>
      <c r="AI239" s="52"/>
      <c r="AJ239" s="52"/>
      <c r="AK239" s="52"/>
      <c r="AL239" s="52"/>
      <c r="AM239" s="52"/>
      <c r="AN239" s="52"/>
      <c r="AO239" s="52"/>
      <c r="AP239" s="52"/>
      <c r="AQ239" s="5">
        <f t="shared" si="75"/>
      </c>
      <c r="AR239" s="6">
        <f>IF(V239="","",SUM($AC$234:AC238)+$AR$234)</f>
      </c>
    </row>
    <row r="240" spans="1:44" ht="19.5" customHeight="1">
      <c r="A240" s="3"/>
      <c r="B240" s="33">
        <f t="shared" si="65"/>
      </c>
      <c r="C240" s="52"/>
      <c r="D240" s="52"/>
      <c r="E240" s="52"/>
      <c r="F240" s="52"/>
      <c r="G240" s="52"/>
      <c r="H240" s="52"/>
      <c r="I240" s="52"/>
      <c r="J240" s="52"/>
      <c r="K240" s="52"/>
      <c r="L240" s="34">
        <f t="shared" si="66"/>
      </c>
      <c r="M240" s="35">
        <f t="shared" si="67"/>
      </c>
      <c r="N240" s="34">
        <f t="shared" si="68"/>
      </c>
      <c r="O240" s="35">
        <f t="shared" si="69"/>
      </c>
      <c r="P240" s="102">
        <f t="shared" si="70"/>
      </c>
      <c r="Q240" s="102"/>
      <c r="R240" s="36"/>
      <c r="S240" s="37"/>
      <c r="T240" s="36"/>
      <c r="U240" s="38"/>
      <c r="V240" s="105"/>
      <c r="W240" s="106"/>
      <c r="X240" s="102">
        <f t="shared" si="71"/>
      </c>
      <c r="Y240" s="102"/>
      <c r="Z240" s="101">
        <f t="shared" si="72"/>
      </c>
      <c r="AA240" s="101"/>
      <c r="AB240" s="101"/>
      <c r="AC240" s="101">
        <f t="shared" si="73"/>
      </c>
      <c r="AD240" s="101"/>
      <c r="AE240" s="101"/>
      <c r="AF240" s="101">
        <f t="shared" si="74"/>
      </c>
      <c r="AG240" s="101"/>
      <c r="AH240" s="101"/>
      <c r="AI240" s="52"/>
      <c r="AJ240" s="52"/>
      <c r="AK240" s="52"/>
      <c r="AL240" s="52"/>
      <c r="AM240" s="52"/>
      <c r="AN240" s="52"/>
      <c r="AO240" s="52"/>
      <c r="AP240" s="52"/>
      <c r="AQ240" s="5">
        <f t="shared" si="75"/>
      </c>
      <c r="AR240" s="6">
        <f>IF(V240="","",SUM($AC$234:AC239)+$AR$234)</f>
      </c>
    </row>
    <row r="241" spans="1:44" ht="19.5" customHeight="1">
      <c r="A241" s="3"/>
      <c r="B241" s="33">
        <f t="shared" si="65"/>
      </c>
      <c r="C241" s="52"/>
      <c r="D241" s="52"/>
      <c r="E241" s="52"/>
      <c r="F241" s="52"/>
      <c r="G241" s="52"/>
      <c r="H241" s="52"/>
      <c r="I241" s="52"/>
      <c r="J241" s="52"/>
      <c r="K241" s="52"/>
      <c r="L241" s="34">
        <f t="shared" si="66"/>
      </c>
      <c r="M241" s="35">
        <f t="shared" si="67"/>
      </c>
      <c r="N241" s="34">
        <f t="shared" si="68"/>
      </c>
      <c r="O241" s="35">
        <f t="shared" si="69"/>
      </c>
      <c r="P241" s="102">
        <f t="shared" si="70"/>
      </c>
      <c r="Q241" s="102"/>
      <c r="R241" s="36"/>
      <c r="S241" s="37"/>
      <c r="T241" s="36"/>
      <c r="U241" s="38"/>
      <c r="V241" s="105"/>
      <c r="W241" s="106"/>
      <c r="X241" s="102">
        <f t="shared" si="71"/>
      </c>
      <c r="Y241" s="102"/>
      <c r="Z241" s="101">
        <f t="shared" si="72"/>
      </c>
      <c r="AA241" s="101"/>
      <c r="AB241" s="101"/>
      <c r="AC241" s="101">
        <f t="shared" si="73"/>
      </c>
      <c r="AD241" s="101"/>
      <c r="AE241" s="101"/>
      <c r="AF241" s="101">
        <f t="shared" si="74"/>
      </c>
      <c r="AG241" s="101"/>
      <c r="AH241" s="101"/>
      <c r="AI241" s="52"/>
      <c r="AJ241" s="52"/>
      <c r="AK241" s="52"/>
      <c r="AL241" s="52"/>
      <c r="AM241" s="52"/>
      <c r="AN241" s="52"/>
      <c r="AO241" s="52"/>
      <c r="AP241" s="52"/>
      <c r="AQ241" s="5">
        <f t="shared" si="75"/>
      </c>
      <c r="AR241" s="6">
        <f>IF(V241="","",SUM($AC$234:AC240)+$AR$234)</f>
      </c>
    </row>
    <row r="242" spans="1:44" ht="19.5" customHeight="1">
      <c r="A242" s="3"/>
      <c r="B242" s="33">
        <f t="shared" si="65"/>
      </c>
      <c r="C242" s="52"/>
      <c r="D242" s="52"/>
      <c r="E242" s="52"/>
      <c r="F242" s="52"/>
      <c r="G242" s="52"/>
      <c r="H242" s="52"/>
      <c r="I242" s="52"/>
      <c r="J242" s="52"/>
      <c r="K242" s="52"/>
      <c r="L242" s="34">
        <f t="shared" si="66"/>
      </c>
      <c r="M242" s="35">
        <f t="shared" si="67"/>
      </c>
      <c r="N242" s="34">
        <f t="shared" si="68"/>
      </c>
      <c r="O242" s="35">
        <f t="shared" si="69"/>
      </c>
      <c r="P242" s="102">
        <f t="shared" si="70"/>
      </c>
      <c r="Q242" s="102"/>
      <c r="R242" s="36"/>
      <c r="S242" s="37"/>
      <c r="T242" s="36"/>
      <c r="U242" s="38"/>
      <c r="V242" s="105"/>
      <c r="W242" s="106"/>
      <c r="X242" s="102">
        <f t="shared" si="71"/>
      </c>
      <c r="Y242" s="102"/>
      <c r="Z242" s="101">
        <f t="shared" si="72"/>
      </c>
      <c r="AA242" s="101"/>
      <c r="AB242" s="101"/>
      <c r="AC242" s="101">
        <f t="shared" si="73"/>
      </c>
      <c r="AD242" s="101"/>
      <c r="AE242" s="101"/>
      <c r="AF242" s="101">
        <f t="shared" si="74"/>
      </c>
      <c r="AG242" s="101"/>
      <c r="AH242" s="101"/>
      <c r="AI242" s="52"/>
      <c r="AJ242" s="52"/>
      <c r="AK242" s="52"/>
      <c r="AL242" s="52"/>
      <c r="AM242" s="52"/>
      <c r="AN242" s="52"/>
      <c r="AO242" s="52"/>
      <c r="AP242" s="52"/>
      <c r="AQ242" s="5">
        <f t="shared" si="75"/>
      </c>
      <c r="AR242" s="6">
        <f>IF(V242="","",SUM($AC$234:AC241)+$AR$234)</f>
      </c>
    </row>
    <row r="243" spans="1:44" ht="19.5" customHeight="1">
      <c r="A243" s="3"/>
      <c r="B243" s="33">
        <f t="shared" si="65"/>
      </c>
      <c r="C243" s="52"/>
      <c r="D243" s="52"/>
      <c r="E243" s="52"/>
      <c r="F243" s="52"/>
      <c r="G243" s="52"/>
      <c r="H243" s="52"/>
      <c r="I243" s="52"/>
      <c r="J243" s="52"/>
      <c r="K243" s="52"/>
      <c r="L243" s="34">
        <f t="shared" si="66"/>
      </c>
      <c r="M243" s="35">
        <f t="shared" si="67"/>
      </c>
      <c r="N243" s="34">
        <f t="shared" si="68"/>
      </c>
      <c r="O243" s="35">
        <f t="shared" si="69"/>
      </c>
      <c r="P243" s="102">
        <f t="shared" si="70"/>
      </c>
      <c r="Q243" s="102"/>
      <c r="R243" s="36"/>
      <c r="S243" s="37"/>
      <c r="T243" s="36"/>
      <c r="U243" s="38"/>
      <c r="V243" s="105"/>
      <c r="W243" s="106"/>
      <c r="X243" s="102">
        <f t="shared" si="71"/>
      </c>
      <c r="Y243" s="102"/>
      <c r="Z243" s="101">
        <f t="shared" si="72"/>
      </c>
      <c r="AA243" s="101"/>
      <c r="AB243" s="101"/>
      <c r="AC243" s="101">
        <f t="shared" si="73"/>
      </c>
      <c r="AD243" s="101"/>
      <c r="AE243" s="101"/>
      <c r="AF243" s="101">
        <f t="shared" si="74"/>
      </c>
      <c r="AG243" s="101"/>
      <c r="AH243" s="101"/>
      <c r="AI243" s="52"/>
      <c r="AJ243" s="52"/>
      <c r="AK243" s="52"/>
      <c r="AL243" s="52"/>
      <c r="AM243" s="52"/>
      <c r="AN243" s="52"/>
      <c r="AO243" s="52"/>
      <c r="AP243" s="52"/>
      <c r="AQ243" s="5">
        <f t="shared" si="75"/>
      </c>
      <c r="AR243" s="6">
        <f>IF(V243="","",SUM($AC$234:AC242)+$AR$234)</f>
      </c>
    </row>
    <row r="244" spans="1:44" ht="19.5" customHeight="1">
      <c r="A244" s="3"/>
      <c r="B244" s="33">
        <f t="shared" si="65"/>
      </c>
      <c r="C244" s="52"/>
      <c r="D244" s="52"/>
      <c r="E244" s="52"/>
      <c r="F244" s="52"/>
      <c r="G244" s="52"/>
      <c r="H244" s="52"/>
      <c r="I244" s="52"/>
      <c r="J244" s="52"/>
      <c r="K244" s="52"/>
      <c r="L244" s="34">
        <f t="shared" si="66"/>
      </c>
      <c r="M244" s="35">
        <f t="shared" si="67"/>
      </c>
      <c r="N244" s="34">
        <f t="shared" si="68"/>
      </c>
      <c r="O244" s="35">
        <f t="shared" si="69"/>
      </c>
      <c r="P244" s="102">
        <f t="shared" si="70"/>
      </c>
      <c r="Q244" s="102"/>
      <c r="R244" s="36"/>
      <c r="S244" s="37"/>
      <c r="T244" s="36"/>
      <c r="U244" s="38"/>
      <c r="V244" s="105"/>
      <c r="W244" s="106"/>
      <c r="X244" s="102">
        <f t="shared" si="71"/>
      </c>
      <c r="Y244" s="102"/>
      <c r="Z244" s="101">
        <f t="shared" si="72"/>
      </c>
      <c r="AA244" s="101"/>
      <c r="AB244" s="101"/>
      <c r="AC244" s="101">
        <f t="shared" si="73"/>
      </c>
      <c r="AD244" s="101"/>
      <c r="AE244" s="101"/>
      <c r="AF244" s="101">
        <f t="shared" si="74"/>
      </c>
      <c r="AG244" s="101"/>
      <c r="AH244" s="101"/>
      <c r="AI244" s="52"/>
      <c r="AJ244" s="52"/>
      <c r="AK244" s="52"/>
      <c r="AL244" s="52"/>
      <c r="AM244" s="52"/>
      <c r="AN244" s="52"/>
      <c r="AO244" s="52"/>
      <c r="AP244" s="52"/>
      <c r="AQ244" s="5">
        <f t="shared" si="75"/>
      </c>
      <c r="AR244" s="6">
        <f>IF(V244="","",SUM($AC$234:AC243)+$AR$234)</f>
      </c>
    </row>
    <row r="245" spans="1:44" ht="19.5" customHeight="1">
      <c r="A245" s="3"/>
      <c r="B245" s="33">
        <f t="shared" si="65"/>
      </c>
      <c r="C245" s="52"/>
      <c r="D245" s="52"/>
      <c r="E245" s="52"/>
      <c r="F245" s="52"/>
      <c r="G245" s="52"/>
      <c r="H245" s="52"/>
      <c r="I245" s="52"/>
      <c r="J245" s="52"/>
      <c r="K245" s="52"/>
      <c r="L245" s="34">
        <f t="shared" si="66"/>
      </c>
      <c r="M245" s="35">
        <f t="shared" si="67"/>
      </c>
      <c r="N245" s="34">
        <f t="shared" si="68"/>
      </c>
      <c r="O245" s="35">
        <f t="shared" si="69"/>
      </c>
      <c r="P245" s="102">
        <f t="shared" si="70"/>
      </c>
      <c r="Q245" s="102"/>
      <c r="R245" s="36"/>
      <c r="S245" s="37"/>
      <c r="T245" s="36"/>
      <c r="U245" s="38"/>
      <c r="V245" s="105"/>
      <c r="W245" s="106"/>
      <c r="X245" s="102">
        <f t="shared" si="71"/>
      </c>
      <c r="Y245" s="102"/>
      <c r="Z245" s="101">
        <f t="shared" si="72"/>
      </c>
      <c r="AA245" s="101"/>
      <c r="AB245" s="101"/>
      <c r="AC245" s="101">
        <f t="shared" si="73"/>
      </c>
      <c r="AD245" s="101"/>
      <c r="AE245" s="101"/>
      <c r="AF245" s="101">
        <f t="shared" si="74"/>
      </c>
      <c r="AG245" s="101"/>
      <c r="AH245" s="101"/>
      <c r="AI245" s="52"/>
      <c r="AJ245" s="52"/>
      <c r="AK245" s="52"/>
      <c r="AL245" s="52"/>
      <c r="AM245" s="52"/>
      <c r="AN245" s="52"/>
      <c r="AO245" s="52"/>
      <c r="AP245" s="52"/>
      <c r="AQ245" s="5">
        <f t="shared" si="75"/>
      </c>
      <c r="AR245" s="6">
        <f>IF(V245="","",SUM($AC$234:AC244)+$AR$234)</f>
      </c>
    </row>
    <row r="246" spans="1:44" ht="19.5" customHeight="1">
      <c r="A246" s="3"/>
      <c r="B246" s="33">
        <f t="shared" si="65"/>
      </c>
      <c r="C246" s="52"/>
      <c r="D246" s="52"/>
      <c r="E246" s="52"/>
      <c r="F246" s="52"/>
      <c r="G246" s="52"/>
      <c r="H246" s="52"/>
      <c r="I246" s="52"/>
      <c r="J246" s="52"/>
      <c r="K246" s="52"/>
      <c r="L246" s="34">
        <f t="shared" si="66"/>
      </c>
      <c r="M246" s="35">
        <f t="shared" si="67"/>
      </c>
      <c r="N246" s="34">
        <f t="shared" si="68"/>
      </c>
      <c r="O246" s="35">
        <f t="shared" si="69"/>
      </c>
      <c r="P246" s="102">
        <f t="shared" si="70"/>
      </c>
      <c r="Q246" s="102"/>
      <c r="R246" s="36"/>
      <c r="S246" s="37"/>
      <c r="T246" s="36"/>
      <c r="U246" s="38"/>
      <c r="V246" s="105"/>
      <c r="W246" s="106"/>
      <c r="X246" s="102">
        <f t="shared" si="71"/>
      </c>
      <c r="Y246" s="102"/>
      <c r="Z246" s="101">
        <f t="shared" si="72"/>
      </c>
      <c r="AA246" s="101"/>
      <c r="AB246" s="101"/>
      <c r="AC246" s="101">
        <f t="shared" si="73"/>
      </c>
      <c r="AD246" s="101"/>
      <c r="AE246" s="101"/>
      <c r="AF246" s="101">
        <f t="shared" si="74"/>
      </c>
      <c r="AG246" s="101"/>
      <c r="AH246" s="101"/>
      <c r="AI246" s="52"/>
      <c r="AJ246" s="52"/>
      <c r="AK246" s="52"/>
      <c r="AL246" s="52"/>
      <c r="AM246" s="52"/>
      <c r="AN246" s="52"/>
      <c r="AO246" s="52"/>
      <c r="AP246" s="52"/>
      <c r="AQ246" s="5">
        <f t="shared" si="75"/>
      </c>
      <c r="AR246" s="6">
        <f>IF(V246="","",SUM($AC$234:AC245)+$AR$234)</f>
      </c>
    </row>
    <row r="247" spans="1:44" ht="19.5" customHeight="1">
      <c r="A247" s="3"/>
      <c r="B247" s="33">
        <f t="shared" si="65"/>
      </c>
      <c r="C247" s="52"/>
      <c r="D247" s="52"/>
      <c r="E247" s="52"/>
      <c r="F247" s="52"/>
      <c r="G247" s="52"/>
      <c r="H247" s="52"/>
      <c r="I247" s="52"/>
      <c r="J247" s="52"/>
      <c r="K247" s="52"/>
      <c r="L247" s="34">
        <f t="shared" si="66"/>
      </c>
      <c r="M247" s="35">
        <f t="shared" si="67"/>
      </c>
      <c r="N247" s="34">
        <f t="shared" si="68"/>
      </c>
      <c r="O247" s="35">
        <f t="shared" si="69"/>
      </c>
      <c r="P247" s="102">
        <f t="shared" si="70"/>
      </c>
      <c r="Q247" s="102"/>
      <c r="R247" s="36"/>
      <c r="S247" s="37"/>
      <c r="T247" s="36"/>
      <c r="U247" s="38"/>
      <c r="V247" s="105"/>
      <c r="W247" s="106"/>
      <c r="X247" s="102">
        <f t="shared" si="71"/>
      </c>
      <c r="Y247" s="102"/>
      <c r="Z247" s="101">
        <f t="shared" si="72"/>
      </c>
      <c r="AA247" s="101"/>
      <c r="AB247" s="101"/>
      <c r="AC247" s="101">
        <f t="shared" si="73"/>
      </c>
      <c r="AD247" s="101"/>
      <c r="AE247" s="101"/>
      <c r="AF247" s="101">
        <f t="shared" si="74"/>
      </c>
      <c r="AG247" s="101"/>
      <c r="AH247" s="101"/>
      <c r="AI247" s="52"/>
      <c r="AJ247" s="52"/>
      <c r="AK247" s="52"/>
      <c r="AL247" s="52"/>
      <c r="AM247" s="52"/>
      <c r="AN247" s="52"/>
      <c r="AO247" s="52"/>
      <c r="AP247" s="52"/>
      <c r="AQ247" s="5">
        <f t="shared" si="75"/>
      </c>
      <c r="AR247" s="6">
        <f>IF(V247="","",SUM($AC$234:AC246)+$AR$234)</f>
      </c>
    </row>
    <row r="248" spans="1:44" ht="19.5" customHeight="1">
      <c r="A248" s="3"/>
      <c r="B248" s="33">
        <f t="shared" si="65"/>
      </c>
      <c r="C248" s="52"/>
      <c r="D248" s="52"/>
      <c r="E248" s="52"/>
      <c r="F248" s="52"/>
      <c r="G248" s="52"/>
      <c r="H248" s="52"/>
      <c r="I248" s="52"/>
      <c r="J248" s="52"/>
      <c r="K248" s="52"/>
      <c r="L248" s="34">
        <f t="shared" si="66"/>
      </c>
      <c r="M248" s="35">
        <f t="shared" si="67"/>
      </c>
      <c r="N248" s="34">
        <f t="shared" si="68"/>
      </c>
      <c r="O248" s="35">
        <f t="shared" si="69"/>
      </c>
      <c r="P248" s="102">
        <f t="shared" si="70"/>
      </c>
      <c r="Q248" s="102"/>
      <c r="R248" s="36"/>
      <c r="S248" s="37"/>
      <c r="T248" s="36"/>
      <c r="U248" s="38"/>
      <c r="V248" s="105"/>
      <c r="W248" s="106"/>
      <c r="X248" s="102">
        <f t="shared" si="71"/>
      </c>
      <c r="Y248" s="102"/>
      <c r="Z248" s="101">
        <f t="shared" si="72"/>
      </c>
      <c r="AA248" s="101"/>
      <c r="AB248" s="101"/>
      <c r="AC248" s="101">
        <f t="shared" si="73"/>
      </c>
      <c r="AD248" s="101"/>
      <c r="AE248" s="101"/>
      <c r="AF248" s="101">
        <f t="shared" si="74"/>
      </c>
      <c r="AG248" s="101"/>
      <c r="AH248" s="101"/>
      <c r="AI248" s="52"/>
      <c r="AJ248" s="52"/>
      <c r="AK248" s="52"/>
      <c r="AL248" s="52"/>
      <c r="AM248" s="52"/>
      <c r="AN248" s="52"/>
      <c r="AO248" s="52"/>
      <c r="AP248" s="52"/>
      <c r="AQ248" s="5">
        <f t="shared" si="75"/>
      </c>
      <c r="AR248" s="6">
        <f>IF(V248="","",SUM($AC$234:AC247)+$AR$234)</f>
      </c>
    </row>
    <row r="249" spans="1:44" ht="19.5" customHeight="1">
      <c r="A249" s="3"/>
      <c r="B249" s="33">
        <f t="shared" si="65"/>
      </c>
      <c r="C249" s="52"/>
      <c r="D249" s="52"/>
      <c r="E249" s="52"/>
      <c r="F249" s="52"/>
      <c r="G249" s="52"/>
      <c r="H249" s="52"/>
      <c r="I249" s="52"/>
      <c r="J249" s="52"/>
      <c r="K249" s="52"/>
      <c r="L249" s="34">
        <f t="shared" si="66"/>
      </c>
      <c r="M249" s="35">
        <f t="shared" si="67"/>
      </c>
      <c r="N249" s="34">
        <f t="shared" si="68"/>
      </c>
      <c r="O249" s="35">
        <f t="shared" si="69"/>
      </c>
      <c r="P249" s="102">
        <f t="shared" si="70"/>
      </c>
      <c r="Q249" s="102"/>
      <c r="R249" s="36"/>
      <c r="S249" s="37"/>
      <c r="T249" s="36"/>
      <c r="U249" s="38"/>
      <c r="V249" s="105"/>
      <c r="W249" s="106"/>
      <c r="X249" s="102">
        <f t="shared" si="71"/>
      </c>
      <c r="Y249" s="102"/>
      <c r="Z249" s="101">
        <f t="shared" si="72"/>
      </c>
      <c r="AA249" s="101"/>
      <c r="AB249" s="101"/>
      <c r="AC249" s="101">
        <f t="shared" si="73"/>
      </c>
      <c r="AD249" s="101"/>
      <c r="AE249" s="101"/>
      <c r="AF249" s="101">
        <f t="shared" si="74"/>
      </c>
      <c r="AG249" s="101"/>
      <c r="AH249" s="101"/>
      <c r="AI249" s="52"/>
      <c r="AJ249" s="52"/>
      <c r="AK249" s="52"/>
      <c r="AL249" s="52"/>
      <c r="AM249" s="52"/>
      <c r="AN249" s="52"/>
      <c r="AO249" s="52"/>
      <c r="AP249" s="52"/>
      <c r="AQ249" s="5">
        <f t="shared" si="75"/>
      </c>
      <c r="AR249" s="6">
        <f>IF(V249="","",SUM($AC$234:AC248)+$AR$234)</f>
      </c>
    </row>
    <row r="250" spans="1:44" ht="19.5" customHeight="1">
      <c r="A250" s="3"/>
      <c r="B250" s="33">
        <f t="shared" si="65"/>
      </c>
      <c r="C250" s="52"/>
      <c r="D250" s="52"/>
      <c r="E250" s="52"/>
      <c r="F250" s="52"/>
      <c r="G250" s="52"/>
      <c r="H250" s="52"/>
      <c r="I250" s="52"/>
      <c r="J250" s="52"/>
      <c r="K250" s="52"/>
      <c r="L250" s="34">
        <f t="shared" si="66"/>
      </c>
      <c r="M250" s="35">
        <f t="shared" si="67"/>
      </c>
      <c r="N250" s="34">
        <f t="shared" si="68"/>
      </c>
      <c r="O250" s="35">
        <f t="shared" si="69"/>
      </c>
      <c r="P250" s="102">
        <f t="shared" si="70"/>
      </c>
      <c r="Q250" s="102"/>
      <c r="R250" s="36"/>
      <c r="S250" s="37"/>
      <c r="T250" s="36"/>
      <c r="U250" s="38"/>
      <c r="V250" s="105"/>
      <c r="W250" s="106"/>
      <c r="X250" s="102">
        <f t="shared" si="71"/>
      </c>
      <c r="Y250" s="102"/>
      <c r="Z250" s="101">
        <f t="shared" si="72"/>
      </c>
      <c r="AA250" s="101"/>
      <c r="AB250" s="101"/>
      <c r="AC250" s="101">
        <f t="shared" si="73"/>
      </c>
      <c r="AD250" s="101"/>
      <c r="AE250" s="101"/>
      <c r="AF250" s="101">
        <f t="shared" si="74"/>
      </c>
      <c r="AG250" s="101"/>
      <c r="AH250" s="101"/>
      <c r="AI250" s="52"/>
      <c r="AJ250" s="52"/>
      <c r="AK250" s="52"/>
      <c r="AL250" s="52"/>
      <c r="AM250" s="52"/>
      <c r="AN250" s="52"/>
      <c r="AO250" s="52"/>
      <c r="AP250" s="52"/>
      <c r="AQ250" s="5">
        <f t="shared" si="75"/>
      </c>
      <c r="AR250" s="6">
        <f>IF(V250="","",SUM($AC$234:AC249)+$AR$234)</f>
      </c>
    </row>
    <row r="251" spans="1:44" ht="19.5" customHeight="1">
      <c r="A251" s="3"/>
      <c r="B251" s="33">
        <f t="shared" si="65"/>
      </c>
      <c r="C251" s="52"/>
      <c r="D251" s="52"/>
      <c r="E251" s="52"/>
      <c r="F251" s="52"/>
      <c r="G251" s="52"/>
      <c r="H251" s="52"/>
      <c r="I251" s="52"/>
      <c r="J251" s="52"/>
      <c r="K251" s="52"/>
      <c r="L251" s="34">
        <f t="shared" si="66"/>
      </c>
      <c r="M251" s="35">
        <f t="shared" si="67"/>
      </c>
      <c r="N251" s="34">
        <f t="shared" si="68"/>
      </c>
      <c r="O251" s="35">
        <f t="shared" si="69"/>
      </c>
      <c r="P251" s="102">
        <f t="shared" si="70"/>
      </c>
      <c r="Q251" s="102"/>
      <c r="R251" s="36"/>
      <c r="S251" s="37"/>
      <c r="T251" s="36"/>
      <c r="U251" s="38"/>
      <c r="V251" s="105"/>
      <c r="W251" s="106"/>
      <c r="X251" s="102">
        <f t="shared" si="71"/>
      </c>
      <c r="Y251" s="102"/>
      <c r="Z251" s="101">
        <f t="shared" si="72"/>
      </c>
      <c r="AA251" s="101"/>
      <c r="AB251" s="101"/>
      <c r="AC251" s="101">
        <f t="shared" si="73"/>
      </c>
      <c r="AD251" s="101"/>
      <c r="AE251" s="101"/>
      <c r="AF251" s="101">
        <f t="shared" si="74"/>
      </c>
      <c r="AG251" s="101"/>
      <c r="AH251" s="101"/>
      <c r="AI251" s="52"/>
      <c r="AJ251" s="52"/>
      <c r="AK251" s="52"/>
      <c r="AL251" s="52"/>
      <c r="AM251" s="52"/>
      <c r="AN251" s="52"/>
      <c r="AO251" s="52"/>
      <c r="AP251" s="52"/>
      <c r="AQ251" s="5">
        <f t="shared" si="75"/>
      </c>
      <c r="AR251" s="6">
        <f>IF(V251="","",SUM($AC$234:AC250)+$AR$234)</f>
      </c>
    </row>
    <row r="252" spans="1:44" ht="19.5" customHeight="1">
      <c r="A252" s="3"/>
      <c r="B252" s="33">
        <f t="shared" si="65"/>
      </c>
      <c r="C252" s="52"/>
      <c r="D252" s="52"/>
      <c r="E252" s="52"/>
      <c r="F252" s="52"/>
      <c r="G252" s="52"/>
      <c r="H252" s="52"/>
      <c r="I252" s="52"/>
      <c r="J252" s="52"/>
      <c r="K252" s="52"/>
      <c r="L252" s="34">
        <f t="shared" si="66"/>
      </c>
      <c r="M252" s="35">
        <f t="shared" si="67"/>
      </c>
      <c r="N252" s="34">
        <f t="shared" si="68"/>
      </c>
      <c r="O252" s="35">
        <f t="shared" si="69"/>
      </c>
      <c r="P252" s="102">
        <f t="shared" si="70"/>
      </c>
      <c r="Q252" s="102"/>
      <c r="R252" s="36"/>
      <c r="S252" s="37"/>
      <c r="T252" s="36"/>
      <c r="U252" s="38"/>
      <c r="V252" s="105"/>
      <c r="W252" s="106"/>
      <c r="X252" s="102">
        <f t="shared" si="71"/>
      </c>
      <c r="Y252" s="102"/>
      <c r="Z252" s="101">
        <f t="shared" si="72"/>
      </c>
      <c r="AA252" s="101"/>
      <c r="AB252" s="101"/>
      <c r="AC252" s="101">
        <f t="shared" si="73"/>
      </c>
      <c r="AD252" s="101"/>
      <c r="AE252" s="101"/>
      <c r="AF252" s="101">
        <f t="shared" si="74"/>
      </c>
      <c r="AG252" s="101"/>
      <c r="AH252" s="101"/>
      <c r="AI252" s="52"/>
      <c r="AJ252" s="52"/>
      <c r="AK252" s="52"/>
      <c r="AL252" s="52"/>
      <c r="AM252" s="52"/>
      <c r="AN252" s="52"/>
      <c r="AO252" s="52"/>
      <c r="AP252" s="52"/>
      <c r="AQ252" s="5">
        <f t="shared" si="75"/>
      </c>
      <c r="AR252" s="6">
        <f>IF(V252="","",SUM($AC$234:AC251)+$AR$234)</f>
      </c>
    </row>
    <row r="253" spans="1:44" ht="19.5" customHeight="1">
      <c r="A253" s="3"/>
      <c r="B253" s="33">
        <f t="shared" si="65"/>
      </c>
      <c r="C253" s="52"/>
      <c r="D253" s="52"/>
      <c r="E253" s="52"/>
      <c r="F253" s="52"/>
      <c r="G253" s="52"/>
      <c r="H253" s="52"/>
      <c r="I253" s="52"/>
      <c r="J253" s="52"/>
      <c r="K253" s="52"/>
      <c r="L253" s="34">
        <f t="shared" si="66"/>
      </c>
      <c r="M253" s="35">
        <f t="shared" si="67"/>
      </c>
      <c r="N253" s="34">
        <f t="shared" si="68"/>
      </c>
      <c r="O253" s="35">
        <f t="shared" si="69"/>
      </c>
      <c r="P253" s="102">
        <f t="shared" si="70"/>
      </c>
      <c r="Q253" s="102"/>
      <c r="R253" s="36"/>
      <c r="S253" s="37"/>
      <c r="T253" s="36"/>
      <c r="U253" s="38"/>
      <c r="V253" s="105"/>
      <c r="W253" s="106"/>
      <c r="X253" s="102">
        <f t="shared" si="71"/>
      </c>
      <c r="Y253" s="102"/>
      <c r="Z253" s="101">
        <f t="shared" si="72"/>
      </c>
      <c r="AA253" s="101"/>
      <c r="AB253" s="101"/>
      <c r="AC253" s="101">
        <f t="shared" si="73"/>
      </c>
      <c r="AD253" s="101"/>
      <c r="AE253" s="101"/>
      <c r="AF253" s="101">
        <f t="shared" si="74"/>
      </c>
      <c r="AG253" s="101"/>
      <c r="AH253" s="101"/>
      <c r="AI253" s="52"/>
      <c r="AJ253" s="52"/>
      <c r="AK253" s="52"/>
      <c r="AL253" s="52"/>
      <c r="AM253" s="52"/>
      <c r="AN253" s="52"/>
      <c r="AO253" s="52"/>
      <c r="AP253" s="52"/>
      <c r="AQ253" s="5">
        <f t="shared" si="75"/>
      </c>
      <c r="AR253" s="6">
        <f>IF(V253="","",SUM($AC$234:AC252)+$AR$234)</f>
      </c>
    </row>
    <row r="254" spans="1:44" ht="19.5" customHeight="1">
      <c r="A254" s="3"/>
      <c r="B254" s="33">
        <f t="shared" si="65"/>
      </c>
      <c r="C254" s="52"/>
      <c r="D254" s="52"/>
      <c r="E254" s="52"/>
      <c r="F254" s="52"/>
      <c r="G254" s="52"/>
      <c r="H254" s="52"/>
      <c r="I254" s="52"/>
      <c r="J254" s="52"/>
      <c r="K254" s="52"/>
      <c r="L254" s="34">
        <f t="shared" si="66"/>
      </c>
      <c r="M254" s="35">
        <f t="shared" si="67"/>
      </c>
      <c r="N254" s="34">
        <f t="shared" si="68"/>
      </c>
      <c r="O254" s="35">
        <f t="shared" si="69"/>
      </c>
      <c r="P254" s="102">
        <f t="shared" si="70"/>
      </c>
      <c r="Q254" s="102"/>
      <c r="R254" s="36"/>
      <c r="S254" s="37"/>
      <c r="T254" s="36"/>
      <c r="U254" s="38"/>
      <c r="V254" s="105"/>
      <c r="W254" s="106"/>
      <c r="X254" s="102">
        <f t="shared" si="71"/>
      </c>
      <c r="Y254" s="102"/>
      <c r="Z254" s="101">
        <f t="shared" si="72"/>
      </c>
      <c r="AA254" s="101"/>
      <c r="AB254" s="101"/>
      <c r="AC254" s="101">
        <f t="shared" si="73"/>
      </c>
      <c r="AD254" s="101"/>
      <c r="AE254" s="101"/>
      <c r="AF254" s="101">
        <f t="shared" si="74"/>
      </c>
      <c r="AG254" s="101"/>
      <c r="AH254" s="101"/>
      <c r="AI254" s="52"/>
      <c r="AJ254" s="52"/>
      <c r="AK254" s="52"/>
      <c r="AL254" s="52"/>
      <c r="AM254" s="52"/>
      <c r="AN254" s="52"/>
      <c r="AO254" s="52"/>
      <c r="AP254" s="52"/>
      <c r="AQ254" s="5">
        <f t="shared" si="75"/>
      </c>
      <c r="AR254" s="6">
        <f>IF(V254="","",SUM($AC$234:AC253)+$AR$234)</f>
      </c>
    </row>
    <row r="255" spans="1:44" ht="19.5" customHeight="1">
      <c r="A255" s="3"/>
      <c r="B255" s="33">
        <f t="shared" si="65"/>
      </c>
      <c r="C255" s="52"/>
      <c r="D255" s="52"/>
      <c r="E255" s="52"/>
      <c r="F255" s="52"/>
      <c r="G255" s="52"/>
      <c r="H255" s="52"/>
      <c r="I255" s="52"/>
      <c r="J255" s="52"/>
      <c r="K255" s="52"/>
      <c r="L255" s="34">
        <f t="shared" si="66"/>
      </c>
      <c r="M255" s="35">
        <f t="shared" si="67"/>
      </c>
      <c r="N255" s="34">
        <f t="shared" si="68"/>
      </c>
      <c r="O255" s="35">
        <f t="shared" si="69"/>
      </c>
      <c r="P255" s="102">
        <f t="shared" si="70"/>
      </c>
      <c r="Q255" s="102"/>
      <c r="R255" s="36"/>
      <c r="S255" s="37"/>
      <c r="T255" s="36"/>
      <c r="U255" s="38"/>
      <c r="V255" s="105"/>
      <c r="W255" s="106"/>
      <c r="X255" s="102">
        <f t="shared" si="71"/>
      </c>
      <c r="Y255" s="102"/>
      <c r="Z255" s="101">
        <f t="shared" si="72"/>
      </c>
      <c r="AA255" s="101"/>
      <c r="AB255" s="101"/>
      <c r="AC255" s="101">
        <f t="shared" si="73"/>
      </c>
      <c r="AD255" s="101"/>
      <c r="AE255" s="101"/>
      <c r="AF255" s="101">
        <f t="shared" si="74"/>
      </c>
      <c r="AG255" s="101"/>
      <c r="AH255" s="101"/>
      <c r="AI255" s="52"/>
      <c r="AJ255" s="52"/>
      <c r="AK255" s="52"/>
      <c r="AL255" s="52"/>
      <c r="AM255" s="52"/>
      <c r="AN255" s="52"/>
      <c r="AO255" s="52"/>
      <c r="AP255" s="52"/>
      <c r="AQ255" s="5">
        <f t="shared" si="75"/>
      </c>
      <c r="AR255" s="6">
        <f>IF(V255="","",SUM($AC$234:AC254)+$AR$234)</f>
      </c>
    </row>
    <row r="256" spans="1:44" ht="19.5" customHeight="1">
      <c r="A256" s="3"/>
      <c r="B256" s="33">
        <f t="shared" si="65"/>
      </c>
      <c r="C256" s="52"/>
      <c r="D256" s="52"/>
      <c r="E256" s="52"/>
      <c r="F256" s="52"/>
      <c r="G256" s="52"/>
      <c r="H256" s="52"/>
      <c r="I256" s="52"/>
      <c r="J256" s="52"/>
      <c r="K256" s="52"/>
      <c r="L256" s="34">
        <f t="shared" si="66"/>
      </c>
      <c r="M256" s="35">
        <f t="shared" si="67"/>
      </c>
      <c r="N256" s="34">
        <f t="shared" si="68"/>
      </c>
      <c r="O256" s="35">
        <f t="shared" si="69"/>
      </c>
      <c r="P256" s="102">
        <f t="shared" si="70"/>
      </c>
      <c r="Q256" s="102"/>
      <c r="R256" s="36"/>
      <c r="S256" s="37"/>
      <c r="T256" s="36"/>
      <c r="U256" s="38"/>
      <c r="V256" s="105"/>
      <c r="W256" s="106"/>
      <c r="X256" s="102">
        <f t="shared" si="71"/>
      </c>
      <c r="Y256" s="102"/>
      <c r="Z256" s="101">
        <f t="shared" si="72"/>
      </c>
      <c r="AA256" s="101"/>
      <c r="AB256" s="101"/>
      <c r="AC256" s="101">
        <f t="shared" si="73"/>
      </c>
      <c r="AD256" s="101"/>
      <c r="AE256" s="101"/>
      <c r="AF256" s="101">
        <f t="shared" si="74"/>
      </c>
      <c r="AG256" s="101"/>
      <c r="AH256" s="101"/>
      <c r="AI256" s="52"/>
      <c r="AJ256" s="52"/>
      <c r="AK256" s="52"/>
      <c r="AL256" s="52"/>
      <c r="AM256" s="52"/>
      <c r="AN256" s="52"/>
      <c r="AO256" s="52"/>
      <c r="AP256" s="52"/>
      <c r="AQ256" s="5">
        <f t="shared" si="75"/>
      </c>
      <c r="AR256" s="6">
        <f>IF(V256="","",SUM($AC$234:AC255)+$AR$234)</f>
      </c>
    </row>
    <row r="257" spans="1:44" ht="19.5" customHeight="1">
      <c r="A257" s="3"/>
      <c r="B257" s="33">
        <f t="shared" si="65"/>
      </c>
      <c r="C257" s="52"/>
      <c r="D257" s="52"/>
      <c r="E257" s="52"/>
      <c r="F257" s="52"/>
      <c r="G257" s="52"/>
      <c r="H257" s="52"/>
      <c r="I257" s="52"/>
      <c r="J257" s="52"/>
      <c r="K257" s="52"/>
      <c r="L257" s="34">
        <f t="shared" si="66"/>
      </c>
      <c r="M257" s="35">
        <f t="shared" si="67"/>
      </c>
      <c r="N257" s="34">
        <f t="shared" si="68"/>
      </c>
      <c r="O257" s="35">
        <f t="shared" si="69"/>
      </c>
      <c r="P257" s="102">
        <f t="shared" si="70"/>
      </c>
      <c r="Q257" s="102"/>
      <c r="R257" s="36"/>
      <c r="S257" s="37"/>
      <c r="T257" s="36"/>
      <c r="U257" s="38"/>
      <c r="V257" s="105"/>
      <c r="W257" s="106"/>
      <c r="X257" s="102">
        <f t="shared" si="71"/>
      </c>
      <c r="Y257" s="102"/>
      <c r="Z257" s="101">
        <f t="shared" si="72"/>
      </c>
      <c r="AA257" s="101"/>
      <c r="AB257" s="101"/>
      <c r="AC257" s="101">
        <f t="shared" si="73"/>
      </c>
      <c r="AD257" s="101"/>
      <c r="AE257" s="101"/>
      <c r="AF257" s="101">
        <f t="shared" si="74"/>
      </c>
      <c r="AG257" s="101"/>
      <c r="AH257" s="101"/>
      <c r="AI257" s="52"/>
      <c r="AJ257" s="52"/>
      <c r="AK257" s="52"/>
      <c r="AL257" s="52"/>
      <c r="AM257" s="52"/>
      <c r="AN257" s="52"/>
      <c r="AO257" s="52"/>
      <c r="AP257" s="52"/>
      <c r="AQ257" s="5">
        <f t="shared" si="75"/>
      </c>
      <c r="AR257" s="6">
        <f>IF(V257="","",SUM($AC$234:AC256)+$AR$234)</f>
      </c>
    </row>
    <row r="258" spans="1:44" ht="19.5" customHeight="1">
      <c r="A258" s="3"/>
      <c r="B258" s="33">
        <f t="shared" si="65"/>
      </c>
      <c r="C258" s="52"/>
      <c r="D258" s="52"/>
      <c r="E258" s="52"/>
      <c r="F258" s="52"/>
      <c r="G258" s="52"/>
      <c r="H258" s="52"/>
      <c r="I258" s="52"/>
      <c r="J258" s="52"/>
      <c r="K258" s="52"/>
      <c r="L258" s="34">
        <f t="shared" si="66"/>
      </c>
      <c r="M258" s="35">
        <f t="shared" si="67"/>
      </c>
      <c r="N258" s="34">
        <f t="shared" si="68"/>
      </c>
      <c r="O258" s="35">
        <f t="shared" si="69"/>
      </c>
      <c r="P258" s="102">
        <f t="shared" si="70"/>
      </c>
      <c r="Q258" s="102"/>
      <c r="R258" s="36"/>
      <c r="S258" s="37"/>
      <c r="T258" s="36"/>
      <c r="U258" s="38"/>
      <c r="V258" s="105"/>
      <c r="W258" s="106"/>
      <c r="X258" s="102">
        <f t="shared" si="71"/>
      </c>
      <c r="Y258" s="102"/>
      <c r="Z258" s="101">
        <f t="shared" si="72"/>
      </c>
      <c r="AA258" s="101"/>
      <c r="AB258" s="101"/>
      <c r="AC258" s="101">
        <f t="shared" si="73"/>
      </c>
      <c r="AD258" s="101"/>
      <c r="AE258" s="101"/>
      <c r="AF258" s="101">
        <f t="shared" si="74"/>
      </c>
      <c r="AG258" s="101"/>
      <c r="AH258" s="101"/>
      <c r="AI258" s="52"/>
      <c r="AJ258" s="52"/>
      <c r="AK258" s="52"/>
      <c r="AL258" s="52"/>
      <c r="AM258" s="52"/>
      <c r="AN258" s="52"/>
      <c r="AO258" s="52"/>
      <c r="AP258" s="52"/>
      <c r="AQ258" s="5">
        <f t="shared" si="75"/>
      </c>
      <c r="AR258" s="6">
        <f>IF(V258="","",SUM($AC$234:AC257)+$AR$234)</f>
      </c>
    </row>
    <row r="259" spans="1:44" ht="19.5" customHeight="1">
      <c r="A259" s="3"/>
      <c r="B259" s="33">
        <f t="shared" si="65"/>
      </c>
      <c r="C259" s="52"/>
      <c r="D259" s="52"/>
      <c r="E259" s="52"/>
      <c r="F259" s="52"/>
      <c r="G259" s="52"/>
      <c r="H259" s="52"/>
      <c r="I259" s="52"/>
      <c r="J259" s="52"/>
      <c r="K259" s="52"/>
      <c r="L259" s="34">
        <f t="shared" si="66"/>
      </c>
      <c r="M259" s="35">
        <f t="shared" si="67"/>
      </c>
      <c r="N259" s="34">
        <f t="shared" si="68"/>
      </c>
      <c r="O259" s="35">
        <f t="shared" si="69"/>
      </c>
      <c r="P259" s="102">
        <f t="shared" si="70"/>
      </c>
      <c r="Q259" s="102"/>
      <c r="R259" s="36"/>
      <c r="S259" s="37"/>
      <c r="T259" s="36"/>
      <c r="U259" s="38"/>
      <c r="V259" s="105"/>
      <c r="W259" s="106"/>
      <c r="X259" s="102">
        <f t="shared" si="71"/>
      </c>
      <c r="Y259" s="102"/>
      <c r="Z259" s="101">
        <f t="shared" si="72"/>
      </c>
      <c r="AA259" s="101"/>
      <c r="AB259" s="101"/>
      <c r="AC259" s="101">
        <f t="shared" si="73"/>
      </c>
      <c r="AD259" s="101"/>
      <c r="AE259" s="101"/>
      <c r="AF259" s="101">
        <f t="shared" si="74"/>
      </c>
      <c r="AG259" s="101"/>
      <c r="AH259" s="101"/>
      <c r="AI259" s="52"/>
      <c r="AJ259" s="52"/>
      <c r="AK259" s="52"/>
      <c r="AL259" s="52"/>
      <c r="AM259" s="52"/>
      <c r="AN259" s="52"/>
      <c r="AO259" s="52"/>
      <c r="AP259" s="52"/>
      <c r="AQ259" s="5">
        <f t="shared" si="75"/>
      </c>
      <c r="AR259" s="6">
        <f>IF(V259="","",SUM($AC$234:AC258)+$AR$234)</f>
      </c>
    </row>
    <row r="260" spans="1:44" ht="19.5" customHeight="1">
      <c r="A260" s="3"/>
      <c r="B260" s="33">
        <f t="shared" si="65"/>
      </c>
      <c r="C260" s="52"/>
      <c r="D260" s="52"/>
      <c r="E260" s="52"/>
      <c r="F260" s="52"/>
      <c r="G260" s="52"/>
      <c r="H260" s="52"/>
      <c r="I260" s="52"/>
      <c r="J260" s="52"/>
      <c r="K260" s="52"/>
      <c r="L260" s="34">
        <f t="shared" si="66"/>
      </c>
      <c r="M260" s="35">
        <f t="shared" si="67"/>
      </c>
      <c r="N260" s="34">
        <f t="shared" si="68"/>
      </c>
      <c r="O260" s="35">
        <f t="shared" si="69"/>
      </c>
      <c r="P260" s="102">
        <f t="shared" si="70"/>
      </c>
      <c r="Q260" s="102"/>
      <c r="R260" s="36"/>
      <c r="S260" s="37"/>
      <c r="T260" s="36"/>
      <c r="U260" s="38"/>
      <c r="V260" s="105"/>
      <c r="W260" s="106"/>
      <c r="X260" s="102">
        <f t="shared" si="71"/>
      </c>
      <c r="Y260" s="102"/>
      <c r="Z260" s="101">
        <f t="shared" si="72"/>
      </c>
      <c r="AA260" s="101"/>
      <c r="AB260" s="101"/>
      <c r="AC260" s="101">
        <f t="shared" si="73"/>
      </c>
      <c r="AD260" s="101"/>
      <c r="AE260" s="101"/>
      <c r="AF260" s="101">
        <f t="shared" si="74"/>
      </c>
      <c r="AG260" s="101"/>
      <c r="AH260" s="101"/>
      <c r="AI260" s="52"/>
      <c r="AJ260" s="52"/>
      <c r="AK260" s="52"/>
      <c r="AL260" s="52"/>
      <c r="AM260" s="52"/>
      <c r="AN260" s="52"/>
      <c r="AO260" s="52"/>
      <c r="AP260" s="52"/>
      <c r="AQ260" s="5">
        <f t="shared" si="75"/>
      </c>
      <c r="AR260" s="6">
        <f>IF(V260="","",SUM($AC$234:AC259)+$AR$234)</f>
      </c>
    </row>
    <row r="261" spans="1:44" ht="19.5" customHeight="1">
      <c r="A261" s="3"/>
      <c r="B261" s="33">
        <f t="shared" si="65"/>
      </c>
      <c r="C261" s="52"/>
      <c r="D261" s="52"/>
      <c r="E261" s="52"/>
      <c r="F261" s="52"/>
      <c r="G261" s="52"/>
      <c r="H261" s="52"/>
      <c r="I261" s="52"/>
      <c r="J261" s="52"/>
      <c r="K261" s="52"/>
      <c r="L261" s="34">
        <f t="shared" si="66"/>
      </c>
      <c r="M261" s="35">
        <f t="shared" si="67"/>
      </c>
      <c r="N261" s="34">
        <f t="shared" si="68"/>
      </c>
      <c r="O261" s="35">
        <f t="shared" si="69"/>
      </c>
      <c r="P261" s="102">
        <f t="shared" si="70"/>
      </c>
      <c r="Q261" s="102"/>
      <c r="R261" s="36"/>
      <c r="S261" s="37"/>
      <c r="T261" s="36"/>
      <c r="U261" s="38"/>
      <c r="V261" s="105"/>
      <c r="W261" s="106"/>
      <c r="X261" s="102">
        <f t="shared" si="71"/>
      </c>
      <c r="Y261" s="102"/>
      <c r="Z261" s="101">
        <f t="shared" si="72"/>
      </c>
      <c r="AA261" s="101"/>
      <c r="AB261" s="101"/>
      <c r="AC261" s="101">
        <f t="shared" si="73"/>
      </c>
      <c r="AD261" s="101"/>
      <c r="AE261" s="101"/>
      <c r="AF261" s="101">
        <f t="shared" si="74"/>
      </c>
      <c r="AG261" s="101"/>
      <c r="AH261" s="101"/>
      <c r="AI261" s="52"/>
      <c r="AJ261" s="52"/>
      <c r="AK261" s="52"/>
      <c r="AL261" s="52"/>
      <c r="AM261" s="52"/>
      <c r="AN261" s="52"/>
      <c r="AO261" s="52"/>
      <c r="AP261" s="52"/>
      <c r="AQ261" s="5">
        <f t="shared" si="75"/>
      </c>
      <c r="AR261" s="6">
        <f>IF(V261="","",SUM($AC$234:AC260)+$AR$234)</f>
      </c>
    </row>
    <row r="262" spans="1:44" ht="19.5" customHeight="1">
      <c r="A262" s="3"/>
      <c r="B262" s="33">
        <f t="shared" si="65"/>
      </c>
      <c r="C262" s="52"/>
      <c r="D262" s="52"/>
      <c r="E262" s="52"/>
      <c r="F262" s="52"/>
      <c r="G262" s="52"/>
      <c r="H262" s="52"/>
      <c r="I262" s="52"/>
      <c r="J262" s="52"/>
      <c r="K262" s="52"/>
      <c r="L262" s="34">
        <f t="shared" si="66"/>
      </c>
      <c r="M262" s="35">
        <f t="shared" si="67"/>
      </c>
      <c r="N262" s="34">
        <f t="shared" si="68"/>
      </c>
      <c r="O262" s="35">
        <f t="shared" si="69"/>
      </c>
      <c r="P262" s="102">
        <f t="shared" si="70"/>
      </c>
      <c r="Q262" s="102"/>
      <c r="R262" s="36"/>
      <c r="S262" s="37"/>
      <c r="T262" s="36"/>
      <c r="U262" s="38"/>
      <c r="V262" s="105"/>
      <c r="W262" s="106"/>
      <c r="X262" s="102">
        <f t="shared" si="71"/>
      </c>
      <c r="Y262" s="102"/>
      <c r="Z262" s="101">
        <f t="shared" si="72"/>
      </c>
      <c r="AA262" s="101"/>
      <c r="AB262" s="101"/>
      <c r="AC262" s="101">
        <f t="shared" si="73"/>
      </c>
      <c r="AD262" s="101"/>
      <c r="AE262" s="101"/>
      <c r="AF262" s="101">
        <f t="shared" si="74"/>
      </c>
      <c r="AG262" s="101"/>
      <c r="AH262" s="101"/>
      <c r="AI262" s="52"/>
      <c r="AJ262" s="52"/>
      <c r="AK262" s="52"/>
      <c r="AL262" s="52"/>
      <c r="AM262" s="52"/>
      <c r="AN262" s="52"/>
      <c r="AO262" s="52"/>
      <c r="AP262" s="52"/>
      <c r="AQ262" s="5">
        <f t="shared" si="75"/>
      </c>
      <c r="AR262" s="6">
        <f>IF(V262="","",SUM($AC$234:AC261)+$AR$234)</f>
      </c>
    </row>
    <row r="263" spans="1:44" ht="19.5" customHeight="1">
      <c r="A263" s="3"/>
      <c r="B263" s="33">
        <f t="shared" si="65"/>
      </c>
      <c r="C263" s="52"/>
      <c r="D263" s="52"/>
      <c r="E263" s="52"/>
      <c r="F263" s="52"/>
      <c r="G263" s="52"/>
      <c r="H263" s="52"/>
      <c r="I263" s="52"/>
      <c r="J263" s="52"/>
      <c r="K263" s="52"/>
      <c r="L263" s="34">
        <f t="shared" si="66"/>
      </c>
      <c r="M263" s="35">
        <f t="shared" si="67"/>
      </c>
      <c r="N263" s="34">
        <f t="shared" si="68"/>
      </c>
      <c r="O263" s="35">
        <f t="shared" si="69"/>
      </c>
      <c r="P263" s="102">
        <f t="shared" si="70"/>
      </c>
      <c r="Q263" s="102"/>
      <c r="R263" s="36"/>
      <c r="S263" s="37"/>
      <c r="T263" s="36"/>
      <c r="U263" s="38"/>
      <c r="V263" s="105"/>
      <c r="W263" s="106"/>
      <c r="X263" s="102">
        <f t="shared" si="71"/>
      </c>
      <c r="Y263" s="102"/>
      <c r="Z263" s="101">
        <f t="shared" si="72"/>
      </c>
      <c r="AA263" s="101"/>
      <c r="AB263" s="101"/>
      <c r="AC263" s="101">
        <f t="shared" si="73"/>
      </c>
      <c r="AD263" s="101"/>
      <c r="AE263" s="101"/>
      <c r="AF263" s="101">
        <f t="shared" si="74"/>
      </c>
      <c r="AG263" s="101"/>
      <c r="AH263" s="101"/>
      <c r="AI263" s="52"/>
      <c r="AJ263" s="52"/>
      <c r="AK263" s="52"/>
      <c r="AL263" s="52"/>
      <c r="AM263" s="52"/>
      <c r="AN263" s="52"/>
      <c r="AO263" s="52"/>
      <c r="AP263" s="52"/>
      <c r="AQ263" s="5">
        <f t="shared" si="75"/>
      </c>
      <c r="AR263" s="6">
        <f>IF(V263="","",SUM($AC$234:AC262)+$AR$234)</f>
      </c>
    </row>
    <row r="264" spans="1:44" ht="19.5" customHeight="1" thickBot="1">
      <c r="A264" s="3"/>
      <c r="B264" s="33">
        <f t="shared" si="65"/>
      </c>
      <c r="C264" s="53"/>
      <c r="D264" s="53"/>
      <c r="E264" s="53"/>
      <c r="F264" s="53"/>
      <c r="G264" s="53"/>
      <c r="H264" s="53"/>
      <c r="I264" s="53"/>
      <c r="J264" s="53"/>
      <c r="K264" s="53"/>
      <c r="L264" s="34">
        <f t="shared" si="66"/>
      </c>
      <c r="M264" s="35">
        <f t="shared" si="67"/>
      </c>
      <c r="N264" s="34">
        <f t="shared" si="68"/>
      </c>
      <c r="O264" s="35">
        <f t="shared" si="69"/>
      </c>
      <c r="P264" s="102">
        <f t="shared" si="70"/>
      </c>
      <c r="Q264" s="102"/>
      <c r="R264" s="39"/>
      <c r="S264" s="40"/>
      <c r="T264" s="39"/>
      <c r="U264" s="41"/>
      <c r="V264" s="103"/>
      <c r="W264" s="104"/>
      <c r="X264" s="102">
        <f t="shared" si="71"/>
      </c>
      <c r="Y264" s="102"/>
      <c r="Z264" s="101">
        <f t="shared" si="72"/>
      </c>
      <c r="AA264" s="101"/>
      <c r="AB264" s="101"/>
      <c r="AC264" s="101">
        <f t="shared" si="73"/>
      </c>
      <c r="AD264" s="101"/>
      <c r="AE264" s="101"/>
      <c r="AF264" s="101">
        <f t="shared" si="74"/>
      </c>
      <c r="AG264" s="101"/>
      <c r="AH264" s="101"/>
      <c r="AI264" s="53"/>
      <c r="AJ264" s="53"/>
      <c r="AK264" s="53"/>
      <c r="AL264" s="53"/>
      <c r="AM264" s="53"/>
      <c r="AN264" s="53"/>
      <c r="AO264" s="53"/>
      <c r="AP264" s="53"/>
      <c r="AQ264" s="5">
        <f t="shared" si="75"/>
      </c>
      <c r="AR264" s="6">
        <f>IF(V264="","",SUM($AC$234:AC263)+$AR$234)</f>
      </c>
    </row>
    <row r="265" spans="1:42" ht="19.5" customHeight="1" thickTop="1">
      <c r="A265" s="94" t="str">
        <f>$A$45</f>
        <v>合計</v>
      </c>
      <c r="B265" s="95"/>
      <c r="C265" s="95"/>
      <c r="D265" s="95"/>
      <c r="E265" s="95"/>
      <c r="F265" s="95"/>
      <c r="G265" s="95"/>
      <c r="H265" s="95"/>
      <c r="I265" s="95"/>
      <c r="J265" s="95"/>
      <c r="K265" s="96"/>
      <c r="L265" s="97"/>
      <c r="M265" s="98"/>
      <c r="N265" s="97"/>
      <c r="O265" s="98"/>
      <c r="P265" s="345">
        <f>IF(V265="","",V265)</f>
      </c>
      <c r="Q265" s="345"/>
      <c r="R265" s="97"/>
      <c r="S265" s="98"/>
      <c r="T265" s="97"/>
      <c r="U265" s="99"/>
      <c r="V265" s="346">
        <f>IF(AE267=AI267,V266,"")</f>
      </c>
      <c r="W265" s="345"/>
      <c r="X265" s="100"/>
      <c r="Y265" s="100"/>
      <c r="Z265" s="91">
        <f>IF(AE267=AI267,Z266,"")</f>
      </c>
      <c r="AA265" s="91"/>
      <c r="AB265" s="91"/>
      <c r="AC265" s="91">
        <f>IF(AE267=AI267,AC266,"")</f>
      </c>
      <c r="AD265" s="91"/>
      <c r="AE265" s="91"/>
      <c r="AF265" s="91">
        <f>IF(AE267=AI267,AF266,"")</f>
      </c>
      <c r="AG265" s="91"/>
      <c r="AH265" s="91"/>
      <c r="AI265" s="50"/>
      <c r="AJ265" s="51"/>
      <c r="AK265" s="51"/>
      <c r="AL265" s="30"/>
      <c r="AM265" s="50"/>
      <c r="AN265" s="51"/>
      <c r="AO265" s="51"/>
      <c r="AP265" s="30"/>
    </row>
    <row r="266" spans="16:34" ht="13.5">
      <c r="P266" s="92">
        <f>IF(V266="","",V266)</f>
        <v>0</v>
      </c>
      <c r="Q266" s="92"/>
      <c r="V266" s="92">
        <f>SUM(V234:W264)+V222</f>
        <v>0</v>
      </c>
      <c r="W266" s="92"/>
      <c r="Z266" s="93">
        <f>SUM(Z234:AB264)+Z222</f>
        <v>0</v>
      </c>
      <c r="AA266" s="92"/>
      <c r="AB266" s="92"/>
      <c r="AC266" s="93">
        <f>SUM(AC234:AE264)+AC222</f>
        <v>0</v>
      </c>
      <c r="AD266" s="92"/>
      <c r="AE266" s="92"/>
      <c r="AF266" s="88">
        <f>SUM(AF234:AH264)+AF222</f>
        <v>0</v>
      </c>
      <c r="AG266" s="89"/>
      <c r="AH266" s="89"/>
    </row>
    <row r="267" spans="31:38" ht="13.5">
      <c r="AE267" s="90">
        <f>COUNT($V$14,$V$58,$V$102,$V$146,$V$190,$V$234,$V$278,$V$322,$V$366,$V$410)</f>
        <v>0</v>
      </c>
      <c r="AF267" s="90"/>
      <c r="AG267" s="61" t="str">
        <f>$AG$47</f>
        <v>枚中</v>
      </c>
      <c r="AH267" s="61"/>
      <c r="AI267" s="90">
        <f>IF($V$234,6,"")</f>
      </c>
      <c r="AJ267" s="90"/>
      <c r="AK267" s="61" t="str">
        <f>$AK$47</f>
        <v>枚目</v>
      </c>
      <c r="AL267" s="61"/>
    </row>
    <row r="268" spans="1:42" ht="13.5">
      <c r="A268" s="154" t="str">
        <f>$A$4</f>
        <v>平成</v>
      </c>
      <c r="B268" s="154"/>
      <c r="C268" s="154">
        <f>IF($C$4="","",$C$4)</f>
        <v>19</v>
      </c>
      <c r="D268" s="154"/>
      <c r="E268" s="7" t="str">
        <f>$E$4</f>
        <v>年</v>
      </c>
      <c r="F268" s="155">
        <f>IF($F$4="","",$F$4)</f>
      </c>
      <c r="G268" s="155"/>
      <c r="H268" s="154" t="str">
        <f>$H$4</f>
        <v>月分</v>
      </c>
      <c r="I268" s="154"/>
      <c r="J268" s="8"/>
      <c r="K268" s="65" t="str">
        <f>$K$4</f>
        <v>四條畷市移動支援事業請求明細書兼サービス提供実績記録票</v>
      </c>
      <c r="L268" s="65"/>
      <c r="M268" s="65"/>
      <c r="N268" s="65"/>
      <c r="O268" s="65"/>
      <c r="P268" s="65"/>
      <c r="Q268" s="65"/>
      <c r="R268" s="65"/>
      <c r="S268" s="65"/>
      <c r="T268" s="65"/>
      <c r="U268" s="65"/>
      <c r="V268" s="65"/>
      <c r="W268" s="65"/>
      <c r="X268" s="65"/>
      <c r="Y268" s="65"/>
      <c r="Z268" s="65"/>
      <c r="AA268" s="65"/>
      <c r="AB268" s="65"/>
      <c r="AC268" s="65"/>
      <c r="AD268" s="65"/>
      <c r="AE268" s="65"/>
      <c r="AF268" s="65"/>
      <c r="AG268" s="7"/>
      <c r="AH268" s="7"/>
      <c r="AI268" s="7"/>
      <c r="AJ268" s="7" t="str">
        <f>$AN$4</f>
        <v>個別</v>
      </c>
      <c r="AK268" s="7"/>
      <c r="AL268" s="7"/>
      <c r="AM268" s="7"/>
      <c r="AN268" s="66"/>
      <c r="AO268" s="66"/>
      <c r="AP268" s="7"/>
    </row>
    <row r="269" spans="1:42" ht="13.5" customHeight="1">
      <c r="A269" s="147" t="str">
        <f>$A$5</f>
        <v>受給者証
番号</v>
      </c>
      <c r="B269" s="148"/>
      <c r="C269" s="149"/>
      <c r="D269" s="153">
        <f>IF(D$5="","",D$5)</f>
      </c>
      <c r="E269" s="144">
        <f aca="true" t="shared" si="76" ref="E269:M269">IF(E$5="","",E$5)</f>
      </c>
      <c r="F269" s="144">
        <f t="shared" si="76"/>
      </c>
      <c r="G269" s="144">
        <f t="shared" si="76"/>
      </c>
      <c r="H269" s="144">
        <f t="shared" si="76"/>
      </c>
      <c r="I269" s="144">
        <f t="shared" si="76"/>
      </c>
      <c r="J269" s="144">
        <f t="shared" si="76"/>
      </c>
      <c r="K269" s="144">
        <f t="shared" si="76"/>
      </c>
      <c r="L269" s="144">
        <f t="shared" si="76"/>
      </c>
      <c r="M269" s="145">
        <f t="shared" si="76"/>
      </c>
      <c r="N269" s="146" t="str">
        <f>$N$5</f>
        <v>支給決定障害者等氏名</v>
      </c>
      <c r="O269" s="146"/>
      <c r="P269" s="146"/>
      <c r="Q269" s="146"/>
      <c r="R269" s="68">
        <f>IF($R$5="","",$R$5)</f>
      </c>
      <c r="S269" s="69"/>
      <c r="T269" s="69"/>
      <c r="U269" s="69"/>
      <c r="V269" s="69"/>
      <c r="W269" s="69"/>
      <c r="X269" s="69"/>
      <c r="Y269" s="69"/>
      <c r="Z269" s="70"/>
      <c r="AA269" s="71" t="str">
        <f>$AA$5</f>
        <v>事業者及び
その事業所</v>
      </c>
      <c r="AB269" s="72"/>
      <c r="AC269" s="67" t="str">
        <f>$AC$5</f>
        <v>事業所番号</v>
      </c>
      <c r="AD269" s="67"/>
      <c r="AE269" s="67"/>
      <c r="AF269" s="67"/>
      <c r="AG269" s="67"/>
      <c r="AH269" s="67"/>
      <c r="AI269" s="67"/>
      <c r="AJ269" s="67"/>
      <c r="AK269" s="67"/>
      <c r="AL269" s="67"/>
      <c r="AM269" s="67"/>
      <c r="AN269" s="67"/>
      <c r="AO269" s="67"/>
      <c r="AP269" s="67"/>
    </row>
    <row r="270" spans="1:42" ht="13.5">
      <c r="A270" s="150"/>
      <c r="B270" s="151"/>
      <c r="C270" s="152"/>
      <c r="D270" s="153"/>
      <c r="E270" s="144"/>
      <c r="F270" s="144"/>
      <c r="G270" s="144"/>
      <c r="H270" s="144"/>
      <c r="I270" s="144"/>
      <c r="J270" s="144"/>
      <c r="K270" s="144"/>
      <c r="L270" s="144"/>
      <c r="M270" s="145"/>
      <c r="N270" s="73" t="str">
        <f>$N$6</f>
        <v>(児童氏名)</v>
      </c>
      <c r="O270" s="73"/>
      <c r="P270" s="73"/>
      <c r="Q270" s="73"/>
      <c r="R270" s="11">
        <f>IF($S$6="","","(")</f>
      </c>
      <c r="S270" s="74">
        <f>IF($S$6="","",$S$6)</f>
      </c>
      <c r="T270" s="74"/>
      <c r="U270" s="74"/>
      <c r="V270" s="74"/>
      <c r="W270" s="74"/>
      <c r="X270" s="74"/>
      <c r="Y270" s="74"/>
      <c r="Z270" s="12">
        <f>IF($S$6="","","）")</f>
      </c>
      <c r="AA270" s="72"/>
      <c r="AB270" s="72"/>
      <c r="AC270" s="42">
        <f>IF(AC$6="","",AC$6)</f>
      </c>
      <c r="AD270" s="42">
        <f aca="true" t="shared" si="77" ref="AD270:AP270">IF(AD$6="","",AD$6)</f>
      </c>
      <c r="AE270" s="42">
        <f t="shared" si="77"/>
      </c>
      <c r="AF270" s="42">
        <f t="shared" si="77"/>
      </c>
      <c r="AG270" s="42">
        <f t="shared" si="77"/>
      </c>
      <c r="AH270" s="42">
        <f t="shared" si="77"/>
      </c>
      <c r="AI270" s="42">
        <f t="shared" si="77"/>
      </c>
      <c r="AJ270" s="42">
        <f t="shared" si="77"/>
      </c>
      <c r="AK270" s="42">
        <f t="shared" si="77"/>
      </c>
      <c r="AL270" s="42">
        <f t="shared" si="77"/>
      </c>
      <c r="AM270" s="43">
        <f t="shared" si="77"/>
      </c>
      <c r="AN270" s="43">
        <f t="shared" si="77"/>
      </c>
      <c r="AO270" s="43">
        <f t="shared" si="77"/>
      </c>
      <c r="AP270" s="43">
        <f t="shared" si="77"/>
      </c>
    </row>
    <row r="271" spans="1:42" ht="40.5" customHeight="1">
      <c r="A271" s="135" t="str">
        <f>$A$7</f>
        <v>契約支給量</v>
      </c>
      <c r="B271" s="136"/>
      <c r="C271" s="137"/>
      <c r="D271" s="9" t="str">
        <f>$D$7</f>
        <v>月</v>
      </c>
      <c r="E271" s="138">
        <f>IF($E$7="","",$E$7)</f>
      </c>
      <c r="F271" s="138"/>
      <c r="G271" s="138"/>
      <c r="H271" s="138"/>
      <c r="I271" s="138"/>
      <c r="J271" s="138"/>
      <c r="K271" s="138"/>
      <c r="L271" s="138"/>
      <c r="M271" s="138"/>
      <c r="N271" s="139" t="str">
        <f>$N$7</f>
        <v>時間</v>
      </c>
      <c r="O271" s="140"/>
      <c r="P271" s="141" t="str">
        <f>$P$7</f>
        <v>利用者負担
上限月額</v>
      </c>
      <c r="Q271" s="142"/>
      <c r="R271" s="142"/>
      <c r="S271" s="142"/>
      <c r="T271" s="142"/>
      <c r="U271" s="143"/>
      <c r="V271" s="75">
        <f>IF($V$7="","",$V$7)</f>
      </c>
      <c r="W271" s="76"/>
      <c r="X271" s="76"/>
      <c r="Y271" s="76"/>
      <c r="Z271" s="77"/>
      <c r="AA271" s="72"/>
      <c r="AB271" s="72"/>
      <c r="AC271" s="78">
        <f>IF($AC$7="","",$AC$7)</f>
      </c>
      <c r="AD271" s="78"/>
      <c r="AE271" s="78"/>
      <c r="AF271" s="78"/>
      <c r="AG271" s="78"/>
      <c r="AH271" s="78"/>
      <c r="AI271" s="78"/>
      <c r="AJ271" s="78"/>
      <c r="AK271" s="78"/>
      <c r="AL271" s="78"/>
      <c r="AM271" s="78"/>
      <c r="AN271" s="78"/>
      <c r="AO271" s="78"/>
      <c r="AP271" s="78"/>
    </row>
    <row r="272" spans="1:42" ht="13.5" customHeight="1">
      <c r="A272" s="132" t="str">
        <f>$A$8</f>
        <v>派遣種別および事業費
</v>
      </c>
      <c r="B272" s="133"/>
      <c r="C272" s="134"/>
      <c r="D272" s="62" t="str">
        <f>$D$8</f>
        <v>①個別1：1</v>
      </c>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3"/>
      <c r="AD272" s="63"/>
      <c r="AE272" s="54"/>
      <c r="AF272" s="55"/>
      <c r="AG272" s="55"/>
      <c r="AH272" s="55"/>
      <c r="AI272" s="55"/>
      <c r="AJ272" s="55"/>
      <c r="AK272" s="55"/>
      <c r="AL272" s="55"/>
      <c r="AM272" s="55"/>
      <c r="AN272" s="55"/>
      <c r="AO272" s="55"/>
      <c r="AP272" s="56"/>
    </row>
    <row r="273" spans="1:42" ht="13.5">
      <c r="A273" s="125" t="str">
        <f>$A$9</f>
        <v>単価(30分1人あたり)</v>
      </c>
      <c r="B273" s="126"/>
      <c r="C273" s="127"/>
      <c r="D273" s="128">
        <f>$D$9</f>
        <v>800</v>
      </c>
      <c r="E273" s="129"/>
      <c r="F273" s="129"/>
      <c r="G273" s="129"/>
      <c r="H273" s="129"/>
      <c r="I273" s="129"/>
      <c r="J273" s="129"/>
      <c r="K273" s="129"/>
      <c r="L273" s="129"/>
      <c r="M273" s="130"/>
      <c r="N273" s="131"/>
      <c r="O273" s="131"/>
      <c r="P273" s="131"/>
      <c r="Q273" s="131"/>
      <c r="R273" s="131"/>
      <c r="S273" s="131"/>
      <c r="T273" s="131"/>
      <c r="U273" s="131"/>
      <c r="V273" s="131"/>
      <c r="W273" s="64"/>
      <c r="X273" s="64"/>
      <c r="Y273" s="64"/>
      <c r="Z273" s="64"/>
      <c r="AA273" s="64"/>
      <c r="AB273" s="64"/>
      <c r="AC273" s="64"/>
      <c r="AD273" s="64"/>
      <c r="AE273" s="57"/>
      <c r="AF273" s="58"/>
      <c r="AG273" s="58"/>
      <c r="AH273" s="58"/>
      <c r="AI273" s="58"/>
      <c r="AJ273" s="58"/>
      <c r="AK273" s="58"/>
      <c r="AL273" s="58"/>
      <c r="AM273" s="58"/>
      <c r="AN273" s="58"/>
      <c r="AO273" s="58"/>
      <c r="AP273" s="59"/>
    </row>
    <row r="274" ht="3" customHeight="1"/>
    <row r="275" spans="1:44" ht="13.5" customHeight="1">
      <c r="A275" s="115" t="str">
        <f>$A$11</f>
        <v>日付</v>
      </c>
      <c r="B275" s="115" t="str">
        <f>$B$11</f>
        <v>曜日</v>
      </c>
      <c r="C275" s="116" t="str">
        <f>$C$11</f>
        <v>行先</v>
      </c>
      <c r="D275" s="117"/>
      <c r="E275" s="117"/>
      <c r="F275" s="117"/>
      <c r="G275" s="117"/>
      <c r="H275" s="117"/>
      <c r="I275" s="117"/>
      <c r="J275" s="117"/>
      <c r="K275" s="118"/>
      <c r="L275" s="61" t="str">
        <f>$L$11</f>
        <v>移動支援計画</v>
      </c>
      <c r="M275" s="61"/>
      <c r="N275" s="61"/>
      <c r="O275" s="61"/>
      <c r="P275" s="61"/>
      <c r="Q275" s="61"/>
      <c r="R275" s="61" t="str">
        <f>$R$11</f>
        <v>サービス提供時間</v>
      </c>
      <c r="S275" s="61"/>
      <c r="T275" s="61"/>
      <c r="U275" s="111"/>
      <c r="V275" s="112" t="str">
        <f>$V$11</f>
        <v>算定
時間数</v>
      </c>
      <c r="W275" s="113"/>
      <c r="X275" s="110" t="str">
        <f>$X$11</f>
        <v>算定
単価</v>
      </c>
      <c r="Y275" s="61"/>
      <c r="Z275" s="61" t="str">
        <f>$Z$11</f>
        <v>事業費(C)</v>
      </c>
      <c r="AA275" s="61"/>
      <c r="AB275" s="61"/>
      <c r="AC275" s="61" t="str">
        <f>$AC$11</f>
        <v>利用者負担額(D)</v>
      </c>
      <c r="AD275" s="61"/>
      <c r="AE275" s="61"/>
      <c r="AF275" s="61" t="str">
        <f>$AF$11</f>
        <v>移動支援事業費(E)</v>
      </c>
      <c r="AG275" s="61"/>
      <c r="AH275" s="61"/>
      <c r="AI275" s="60" t="str">
        <f>$AI$11</f>
        <v>サービス
提供者印</v>
      </c>
      <c r="AJ275" s="60"/>
      <c r="AK275" s="60" t="str">
        <f>$AM$11</f>
        <v>利用者
確認印</v>
      </c>
      <c r="AL275" s="60"/>
      <c r="AM275" s="60"/>
      <c r="AN275" s="60"/>
      <c r="AO275" s="60"/>
      <c r="AP275" s="60"/>
      <c r="AQ275" s="108" t="s">
        <v>45</v>
      </c>
      <c r="AR275" s="109" t="s">
        <v>46</v>
      </c>
    </row>
    <row r="276" spans="1:45" ht="13.5" customHeight="1">
      <c r="A276" s="115"/>
      <c r="B276" s="115"/>
      <c r="C276" s="119"/>
      <c r="D276" s="120"/>
      <c r="E276" s="120"/>
      <c r="F276" s="120"/>
      <c r="G276" s="120"/>
      <c r="H276" s="120"/>
      <c r="I276" s="120"/>
      <c r="J276" s="120"/>
      <c r="K276" s="121"/>
      <c r="L276" s="110" t="str">
        <f>$L$12</f>
        <v>開始
時間</v>
      </c>
      <c r="M276" s="61"/>
      <c r="N276" s="110" t="str">
        <f>$N$12</f>
        <v>終了
時間</v>
      </c>
      <c r="O276" s="61"/>
      <c r="P276" s="61" t="str">
        <f>$P$12</f>
        <v>計画時間数</v>
      </c>
      <c r="Q276" s="61"/>
      <c r="R276" s="110" t="str">
        <f>$R$12</f>
        <v>開始
時間</v>
      </c>
      <c r="S276" s="61"/>
      <c r="T276" s="110" t="str">
        <f>$T$12</f>
        <v>終了
時間</v>
      </c>
      <c r="U276" s="111"/>
      <c r="V276" s="114"/>
      <c r="W276" s="113"/>
      <c r="X276" s="61"/>
      <c r="Y276" s="61"/>
      <c r="Z276" s="61" t="str">
        <f>$Z$12</f>
        <v>A×B×2</v>
      </c>
      <c r="AA276" s="61"/>
      <c r="AB276" s="61"/>
      <c r="AC276" s="61" t="str">
        <f>$AC$12</f>
        <v>C×10%</v>
      </c>
      <c r="AD276" s="61"/>
      <c r="AE276" s="61"/>
      <c r="AF276" s="61" t="str">
        <f>$AF$12</f>
        <v>C-D</v>
      </c>
      <c r="AG276" s="61"/>
      <c r="AH276" s="61"/>
      <c r="AI276" s="60"/>
      <c r="AJ276" s="60"/>
      <c r="AK276" s="60"/>
      <c r="AL276" s="60"/>
      <c r="AM276" s="60"/>
      <c r="AN276" s="60"/>
      <c r="AO276" s="60"/>
      <c r="AP276" s="60"/>
      <c r="AQ276" s="108"/>
      <c r="AR276" s="109"/>
      <c r="AS276" s="4"/>
    </row>
    <row r="277" spans="1:45" ht="13.5">
      <c r="A277" s="115"/>
      <c r="B277" s="115"/>
      <c r="C277" s="122"/>
      <c r="D277" s="123"/>
      <c r="E277" s="123"/>
      <c r="F277" s="123"/>
      <c r="G277" s="123"/>
      <c r="H277" s="123"/>
      <c r="I277" s="123"/>
      <c r="J277" s="123"/>
      <c r="K277" s="124"/>
      <c r="L277" s="61"/>
      <c r="M277" s="61"/>
      <c r="N277" s="61"/>
      <c r="O277" s="61"/>
      <c r="P277" s="61" t="str">
        <f>$P$13</f>
        <v>時間</v>
      </c>
      <c r="Q277" s="61"/>
      <c r="R277" s="61"/>
      <c r="S277" s="61"/>
      <c r="T277" s="61"/>
      <c r="U277" s="111"/>
      <c r="V277" s="107" t="str">
        <f>$V$13</f>
        <v>時間(A)</v>
      </c>
      <c r="W277" s="61"/>
      <c r="X277" s="61" t="str">
        <f>$X$13</f>
        <v>単価(B)</v>
      </c>
      <c r="Y277" s="61"/>
      <c r="Z277" s="61"/>
      <c r="AA277" s="61"/>
      <c r="AB277" s="61"/>
      <c r="AC277" s="61"/>
      <c r="AD277" s="61"/>
      <c r="AE277" s="61"/>
      <c r="AF277" s="61"/>
      <c r="AG277" s="61"/>
      <c r="AH277" s="61"/>
      <c r="AI277" s="60"/>
      <c r="AJ277" s="60"/>
      <c r="AK277" s="60"/>
      <c r="AL277" s="60"/>
      <c r="AM277" s="60"/>
      <c r="AN277" s="60"/>
      <c r="AO277" s="60"/>
      <c r="AP277" s="60"/>
      <c r="AQ277" s="108"/>
      <c r="AR277" s="109"/>
      <c r="AS277" s="4"/>
    </row>
    <row r="278" spans="1:45" ht="19.5" customHeight="1">
      <c r="A278" s="3"/>
      <c r="B278" s="33">
        <f aca="true" t="shared" si="78" ref="B278:B308">IF(A278,CHOOSE(WEEKDAY(name_fday+A278-1,1),"日","月","火","水","木","金","土"),"")</f>
      </c>
      <c r="C278" s="52"/>
      <c r="D278" s="52"/>
      <c r="E278" s="52"/>
      <c r="F278" s="52"/>
      <c r="G278" s="52"/>
      <c r="H278" s="52"/>
      <c r="I278" s="52"/>
      <c r="J278" s="52"/>
      <c r="K278" s="52"/>
      <c r="L278" s="34">
        <f>IF(R278="","",IF(R278=0,0,R278))</f>
      </c>
      <c r="M278" s="35">
        <f>IF(AND(R278="",S278=""),"",IF(S278=0,0,S278))</f>
      </c>
      <c r="N278" s="34">
        <f>IF(T278="","",IF(T278=0,0,T278))</f>
      </c>
      <c r="O278" s="35">
        <f>IF(AND(T278="",U278=""),"",IF(U278=0,0,U278))</f>
      </c>
      <c r="P278" s="102">
        <f>IF(V278="","",V278)</f>
      </c>
      <c r="Q278" s="102"/>
      <c r="R278" s="36"/>
      <c r="S278" s="37"/>
      <c r="T278" s="36"/>
      <c r="U278" s="38"/>
      <c r="V278" s="105"/>
      <c r="W278" s="106"/>
      <c r="X278" s="102">
        <f>IF(V278="","",800)</f>
      </c>
      <c r="Y278" s="102"/>
      <c r="Z278" s="101">
        <f>IF(V278="","",V278*X278*2)</f>
      </c>
      <c r="AA278" s="101"/>
      <c r="AB278" s="101"/>
      <c r="AC278" s="101">
        <f>IF(V278="","",MIN(AQ278+AR278,$Q$2)-AR278)</f>
      </c>
      <c r="AD278" s="101"/>
      <c r="AE278" s="101"/>
      <c r="AF278" s="101">
        <f>IF(V278="","",Z278-AC278)</f>
      </c>
      <c r="AG278" s="101"/>
      <c r="AH278" s="101"/>
      <c r="AI278" s="52"/>
      <c r="AJ278" s="52"/>
      <c r="AK278" s="52"/>
      <c r="AL278" s="52"/>
      <c r="AM278" s="52"/>
      <c r="AN278" s="52"/>
      <c r="AO278" s="52"/>
      <c r="AP278" s="52"/>
      <c r="AQ278" s="5">
        <f>IF(V278="","",Z278*0.1)</f>
      </c>
      <c r="AR278" s="6">
        <f>IF(V278="","",AC266)</f>
      </c>
      <c r="AS278" s="10"/>
    </row>
    <row r="279" spans="1:45" ht="19.5" customHeight="1">
      <c r="A279" s="3"/>
      <c r="B279" s="33">
        <f t="shared" si="78"/>
      </c>
      <c r="C279" s="52"/>
      <c r="D279" s="52"/>
      <c r="E279" s="52"/>
      <c r="F279" s="52"/>
      <c r="G279" s="52"/>
      <c r="H279" s="52"/>
      <c r="I279" s="52"/>
      <c r="J279" s="52"/>
      <c r="K279" s="52"/>
      <c r="L279" s="34">
        <f aca="true" t="shared" si="79" ref="L279:L308">IF(R279="","",IF(R279=0,0,R279))</f>
      </c>
      <c r="M279" s="35">
        <f aca="true" t="shared" si="80" ref="M279:M308">IF(AND(R279="",S279=""),"",IF(S279=0,0,S279))</f>
      </c>
      <c r="N279" s="34">
        <f aca="true" t="shared" si="81" ref="N279:N308">IF(T279="","",IF(T279=0,0,T279))</f>
      </c>
      <c r="O279" s="35">
        <f aca="true" t="shared" si="82" ref="O279:O308">IF(AND(T279="",U279=""),"",IF(U279=0,0,U279))</f>
      </c>
      <c r="P279" s="102">
        <f aca="true" t="shared" si="83" ref="P279:P308">IF(V279="","",V279)</f>
      </c>
      <c r="Q279" s="102"/>
      <c r="R279" s="36"/>
      <c r="S279" s="37"/>
      <c r="T279" s="36"/>
      <c r="U279" s="38"/>
      <c r="V279" s="105"/>
      <c r="W279" s="106"/>
      <c r="X279" s="102">
        <f aca="true" t="shared" si="84" ref="X279:X308">IF(V279="","",800)</f>
      </c>
      <c r="Y279" s="102"/>
      <c r="Z279" s="101">
        <f aca="true" t="shared" si="85" ref="Z279:Z308">IF(V279="","",V279*X279*2)</f>
      </c>
      <c r="AA279" s="101"/>
      <c r="AB279" s="101"/>
      <c r="AC279" s="101">
        <f aca="true" t="shared" si="86" ref="AC279:AC308">IF(V279="","",MIN(AQ279+AR279,$Q$2)-AR279)</f>
      </c>
      <c r="AD279" s="101"/>
      <c r="AE279" s="101"/>
      <c r="AF279" s="101">
        <f aca="true" t="shared" si="87" ref="AF279:AF308">IF(V279="","",Z279-AC279)</f>
      </c>
      <c r="AG279" s="101"/>
      <c r="AH279" s="101"/>
      <c r="AI279" s="52"/>
      <c r="AJ279" s="52"/>
      <c r="AK279" s="52"/>
      <c r="AL279" s="52"/>
      <c r="AM279" s="52"/>
      <c r="AN279" s="52"/>
      <c r="AO279" s="52"/>
      <c r="AP279" s="52"/>
      <c r="AQ279" s="5">
        <f>IF(V279="","",Z279*0.1)</f>
      </c>
      <c r="AR279" s="6">
        <f>IF(V279="","",SUM($AC$278:AC278)+$AR$278)</f>
      </c>
      <c r="AS279" s="10"/>
    </row>
    <row r="280" spans="1:44" ht="19.5" customHeight="1">
      <c r="A280" s="3"/>
      <c r="B280" s="33">
        <f t="shared" si="78"/>
      </c>
      <c r="C280" s="52"/>
      <c r="D280" s="52"/>
      <c r="E280" s="52"/>
      <c r="F280" s="52"/>
      <c r="G280" s="52"/>
      <c r="H280" s="52"/>
      <c r="I280" s="52"/>
      <c r="J280" s="52"/>
      <c r="K280" s="52"/>
      <c r="L280" s="34">
        <f t="shared" si="79"/>
      </c>
      <c r="M280" s="35">
        <f t="shared" si="80"/>
      </c>
      <c r="N280" s="34">
        <f t="shared" si="81"/>
      </c>
      <c r="O280" s="35">
        <f t="shared" si="82"/>
      </c>
      <c r="P280" s="102">
        <f t="shared" si="83"/>
      </c>
      <c r="Q280" s="102"/>
      <c r="R280" s="36"/>
      <c r="S280" s="37"/>
      <c r="T280" s="36"/>
      <c r="U280" s="38"/>
      <c r="V280" s="105"/>
      <c r="W280" s="106"/>
      <c r="X280" s="102">
        <f t="shared" si="84"/>
      </c>
      <c r="Y280" s="102"/>
      <c r="Z280" s="101">
        <f t="shared" si="85"/>
      </c>
      <c r="AA280" s="101"/>
      <c r="AB280" s="101"/>
      <c r="AC280" s="101">
        <f t="shared" si="86"/>
      </c>
      <c r="AD280" s="101"/>
      <c r="AE280" s="101"/>
      <c r="AF280" s="101">
        <f t="shared" si="87"/>
      </c>
      <c r="AG280" s="101"/>
      <c r="AH280" s="101"/>
      <c r="AI280" s="52"/>
      <c r="AJ280" s="52"/>
      <c r="AK280" s="52"/>
      <c r="AL280" s="52"/>
      <c r="AM280" s="52"/>
      <c r="AN280" s="52"/>
      <c r="AO280" s="52"/>
      <c r="AP280" s="52"/>
      <c r="AQ280" s="5">
        <f aca="true" t="shared" si="88" ref="AQ280:AQ308">IF(V280="","",Z280*0.1)</f>
      </c>
      <c r="AR280" s="6">
        <f>IF(V280="","",SUM($AC$278:AC279)+$AR$278)</f>
      </c>
    </row>
    <row r="281" spans="1:44" ht="19.5" customHeight="1">
      <c r="A281" s="3"/>
      <c r="B281" s="33">
        <f t="shared" si="78"/>
      </c>
      <c r="C281" s="52"/>
      <c r="D281" s="52"/>
      <c r="E281" s="52"/>
      <c r="F281" s="52"/>
      <c r="G281" s="52"/>
      <c r="H281" s="52"/>
      <c r="I281" s="52"/>
      <c r="J281" s="52"/>
      <c r="K281" s="52"/>
      <c r="L281" s="34">
        <f t="shared" si="79"/>
      </c>
      <c r="M281" s="35">
        <f t="shared" si="80"/>
      </c>
      <c r="N281" s="34">
        <f t="shared" si="81"/>
      </c>
      <c r="O281" s="35">
        <f t="shared" si="82"/>
      </c>
      <c r="P281" s="102">
        <f t="shared" si="83"/>
      </c>
      <c r="Q281" s="102"/>
      <c r="R281" s="36"/>
      <c r="S281" s="37"/>
      <c r="T281" s="36"/>
      <c r="U281" s="38"/>
      <c r="V281" s="105"/>
      <c r="W281" s="106"/>
      <c r="X281" s="102">
        <f t="shared" si="84"/>
      </c>
      <c r="Y281" s="102"/>
      <c r="Z281" s="101">
        <f t="shared" si="85"/>
      </c>
      <c r="AA281" s="101"/>
      <c r="AB281" s="101"/>
      <c r="AC281" s="101">
        <f t="shared" si="86"/>
      </c>
      <c r="AD281" s="101"/>
      <c r="AE281" s="101"/>
      <c r="AF281" s="101">
        <f t="shared" si="87"/>
      </c>
      <c r="AG281" s="101"/>
      <c r="AH281" s="101"/>
      <c r="AI281" s="52"/>
      <c r="AJ281" s="52"/>
      <c r="AK281" s="52"/>
      <c r="AL281" s="52"/>
      <c r="AM281" s="52"/>
      <c r="AN281" s="52"/>
      <c r="AO281" s="52"/>
      <c r="AP281" s="52"/>
      <c r="AQ281" s="5">
        <f t="shared" si="88"/>
      </c>
      <c r="AR281" s="6">
        <f>IF(V281="","",SUM($AC$278:AC280)+$AR$278)</f>
      </c>
    </row>
    <row r="282" spans="1:44" ht="19.5" customHeight="1">
      <c r="A282" s="3"/>
      <c r="B282" s="33">
        <f t="shared" si="78"/>
      </c>
      <c r="C282" s="52"/>
      <c r="D282" s="52"/>
      <c r="E282" s="52"/>
      <c r="F282" s="52"/>
      <c r="G282" s="52"/>
      <c r="H282" s="52"/>
      <c r="I282" s="52"/>
      <c r="J282" s="52"/>
      <c r="K282" s="52"/>
      <c r="L282" s="34">
        <f t="shared" si="79"/>
      </c>
      <c r="M282" s="35">
        <f t="shared" si="80"/>
      </c>
      <c r="N282" s="34">
        <f t="shared" si="81"/>
      </c>
      <c r="O282" s="35">
        <f t="shared" si="82"/>
      </c>
      <c r="P282" s="102">
        <f t="shared" si="83"/>
      </c>
      <c r="Q282" s="102"/>
      <c r="R282" s="36"/>
      <c r="S282" s="37"/>
      <c r="T282" s="36"/>
      <c r="U282" s="38"/>
      <c r="V282" s="105"/>
      <c r="W282" s="106"/>
      <c r="X282" s="102">
        <f t="shared" si="84"/>
      </c>
      <c r="Y282" s="102"/>
      <c r="Z282" s="101">
        <f t="shared" si="85"/>
      </c>
      <c r="AA282" s="101"/>
      <c r="AB282" s="101"/>
      <c r="AC282" s="101">
        <f t="shared" si="86"/>
      </c>
      <c r="AD282" s="101"/>
      <c r="AE282" s="101"/>
      <c r="AF282" s="101">
        <f t="shared" si="87"/>
      </c>
      <c r="AG282" s="101"/>
      <c r="AH282" s="101"/>
      <c r="AI282" s="52"/>
      <c r="AJ282" s="52"/>
      <c r="AK282" s="52"/>
      <c r="AL282" s="52"/>
      <c r="AM282" s="52"/>
      <c r="AN282" s="52"/>
      <c r="AO282" s="52"/>
      <c r="AP282" s="52"/>
      <c r="AQ282" s="5">
        <f t="shared" si="88"/>
      </c>
      <c r="AR282" s="6">
        <f>IF(V282="","",SUM($AC$278:AC281)+$AR$278)</f>
      </c>
    </row>
    <row r="283" spans="1:44" ht="19.5" customHeight="1">
      <c r="A283" s="3"/>
      <c r="B283" s="33">
        <f t="shared" si="78"/>
      </c>
      <c r="C283" s="52"/>
      <c r="D283" s="52"/>
      <c r="E283" s="52"/>
      <c r="F283" s="52"/>
      <c r="G283" s="52"/>
      <c r="H283" s="52"/>
      <c r="I283" s="52"/>
      <c r="J283" s="52"/>
      <c r="K283" s="52"/>
      <c r="L283" s="34">
        <f t="shared" si="79"/>
      </c>
      <c r="M283" s="35">
        <f t="shared" si="80"/>
      </c>
      <c r="N283" s="34">
        <f t="shared" si="81"/>
      </c>
      <c r="O283" s="35">
        <f t="shared" si="82"/>
      </c>
      <c r="P283" s="102">
        <f t="shared" si="83"/>
      </c>
      <c r="Q283" s="102"/>
      <c r="R283" s="36"/>
      <c r="S283" s="37"/>
      <c r="T283" s="36"/>
      <c r="U283" s="38"/>
      <c r="V283" s="105"/>
      <c r="W283" s="106"/>
      <c r="X283" s="102">
        <f t="shared" si="84"/>
      </c>
      <c r="Y283" s="102"/>
      <c r="Z283" s="101">
        <f t="shared" si="85"/>
      </c>
      <c r="AA283" s="101"/>
      <c r="AB283" s="101"/>
      <c r="AC283" s="101">
        <f t="shared" si="86"/>
      </c>
      <c r="AD283" s="101"/>
      <c r="AE283" s="101"/>
      <c r="AF283" s="101">
        <f t="shared" si="87"/>
      </c>
      <c r="AG283" s="101"/>
      <c r="AH283" s="101"/>
      <c r="AI283" s="52"/>
      <c r="AJ283" s="52"/>
      <c r="AK283" s="52"/>
      <c r="AL283" s="52"/>
      <c r="AM283" s="52"/>
      <c r="AN283" s="52"/>
      <c r="AO283" s="52"/>
      <c r="AP283" s="52"/>
      <c r="AQ283" s="5">
        <f t="shared" si="88"/>
      </c>
      <c r="AR283" s="6">
        <f>IF(V283="","",SUM($AC$278:AC282)+$AR$278)</f>
      </c>
    </row>
    <row r="284" spans="1:44" ht="19.5" customHeight="1">
      <c r="A284" s="3"/>
      <c r="B284" s="33">
        <f t="shared" si="78"/>
      </c>
      <c r="C284" s="52"/>
      <c r="D284" s="52"/>
      <c r="E284" s="52"/>
      <c r="F284" s="52"/>
      <c r="G284" s="52"/>
      <c r="H284" s="52"/>
      <c r="I284" s="52"/>
      <c r="J284" s="52"/>
      <c r="K284" s="52"/>
      <c r="L284" s="34">
        <f t="shared" si="79"/>
      </c>
      <c r="M284" s="35">
        <f t="shared" si="80"/>
      </c>
      <c r="N284" s="34">
        <f t="shared" si="81"/>
      </c>
      <c r="O284" s="35">
        <f t="shared" si="82"/>
      </c>
      <c r="P284" s="102">
        <f t="shared" si="83"/>
      </c>
      <c r="Q284" s="102"/>
      <c r="R284" s="36"/>
      <c r="S284" s="37"/>
      <c r="T284" s="36"/>
      <c r="U284" s="38"/>
      <c r="V284" s="105"/>
      <c r="W284" s="106"/>
      <c r="X284" s="102">
        <f t="shared" si="84"/>
      </c>
      <c r="Y284" s="102"/>
      <c r="Z284" s="101">
        <f t="shared" si="85"/>
      </c>
      <c r="AA284" s="101"/>
      <c r="AB284" s="101"/>
      <c r="AC284" s="101">
        <f t="shared" si="86"/>
      </c>
      <c r="AD284" s="101"/>
      <c r="AE284" s="101"/>
      <c r="AF284" s="101">
        <f t="shared" si="87"/>
      </c>
      <c r="AG284" s="101"/>
      <c r="AH284" s="101"/>
      <c r="AI284" s="52"/>
      <c r="AJ284" s="52"/>
      <c r="AK284" s="52"/>
      <c r="AL284" s="52"/>
      <c r="AM284" s="52"/>
      <c r="AN284" s="52"/>
      <c r="AO284" s="52"/>
      <c r="AP284" s="52"/>
      <c r="AQ284" s="5">
        <f t="shared" si="88"/>
      </c>
      <c r="AR284" s="6">
        <f>IF(V284="","",SUM($AC$278:AC283)+$AR$278)</f>
      </c>
    </row>
    <row r="285" spans="1:44" ht="19.5" customHeight="1">
      <c r="A285" s="3"/>
      <c r="B285" s="33">
        <f t="shared" si="78"/>
      </c>
      <c r="C285" s="52"/>
      <c r="D285" s="52"/>
      <c r="E285" s="52"/>
      <c r="F285" s="52"/>
      <c r="G285" s="52"/>
      <c r="H285" s="52"/>
      <c r="I285" s="52"/>
      <c r="J285" s="52"/>
      <c r="K285" s="52"/>
      <c r="L285" s="34">
        <f t="shared" si="79"/>
      </c>
      <c r="M285" s="35">
        <f t="shared" si="80"/>
      </c>
      <c r="N285" s="34">
        <f t="shared" si="81"/>
      </c>
      <c r="O285" s="35">
        <f t="shared" si="82"/>
      </c>
      <c r="P285" s="102">
        <f t="shared" si="83"/>
      </c>
      <c r="Q285" s="102"/>
      <c r="R285" s="36"/>
      <c r="S285" s="37"/>
      <c r="T285" s="36"/>
      <c r="U285" s="38"/>
      <c r="V285" s="105"/>
      <c r="W285" s="106"/>
      <c r="X285" s="102">
        <f t="shared" si="84"/>
      </c>
      <c r="Y285" s="102"/>
      <c r="Z285" s="101">
        <f t="shared" si="85"/>
      </c>
      <c r="AA285" s="101"/>
      <c r="AB285" s="101"/>
      <c r="AC285" s="101">
        <f t="shared" si="86"/>
      </c>
      <c r="AD285" s="101"/>
      <c r="AE285" s="101"/>
      <c r="AF285" s="101">
        <f t="shared" si="87"/>
      </c>
      <c r="AG285" s="101"/>
      <c r="AH285" s="101"/>
      <c r="AI285" s="52"/>
      <c r="AJ285" s="52"/>
      <c r="AK285" s="52"/>
      <c r="AL285" s="52"/>
      <c r="AM285" s="52"/>
      <c r="AN285" s="52"/>
      <c r="AO285" s="52"/>
      <c r="AP285" s="52"/>
      <c r="AQ285" s="5">
        <f t="shared" si="88"/>
      </c>
      <c r="AR285" s="6">
        <f>IF(V285="","",SUM($AC$278:AC284)+$AR$278)</f>
      </c>
    </row>
    <row r="286" spans="1:44" ht="19.5" customHeight="1">
      <c r="A286" s="3"/>
      <c r="B286" s="33">
        <f t="shared" si="78"/>
      </c>
      <c r="C286" s="52"/>
      <c r="D286" s="52"/>
      <c r="E286" s="52"/>
      <c r="F286" s="52"/>
      <c r="G286" s="52"/>
      <c r="H286" s="52"/>
      <c r="I286" s="52"/>
      <c r="J286" s="52"/>
      <c r="K286" s="52"/>
      <c r="L286" s="34">
        <f t="shared" si="79"/>
      </c>
      <c r="M286" s="35">
        <f t="shared" si="80"/>
      </c>
      <c r="N286" s="34">
        <f t="shared" si="81"/>
      </c>
      <c r="O286" s="35">
        <f t="shared" si="82"/>
      </c>
      <c r="P286" s="102">
        <f t="shared" si="83"/>
      </c>
      <c r="Q286" s="102"/>
      <c r="R286" s="36"/>
      <c r="S286" s="37"/>
      <c r="T286" s="36"/>
      <c r="U286" s="38"/>
      <c r="V286" s="105"/>
      <c r="W286" s="106"/>
      <c r="X286" s="102">
        <f t="shared" si="84"/>
      </c>
      <c r="Y286" s="102"/>
      <c r="Z286" s="101">
        <f t="shared" si="85"/>
      </c>
      <c r="AA286" s="101"/>
      <c r="AB286" s="101"/>
      <c r="AC286" s="101">
        <f t="shared" si="86"/>
      </c>
      <c r="AD286" s="101"/>
      <c r="AE286" s="101"/>
      <c r="AF286" s="101">
        <f t="shared" si="87"/>
      </c>
      <c r="AG286" s="101"/>
      <c r="AH286" s="101"/>
      <c r="AI286" s="52"/>
      <c r="AJ286" s="52"/>
      <c r="AK286" s="52"/>
      <c r="AL286" s="52"/>
      <c r="AM286" s="52"/>
      <c r="AN286" s="52"/>
      <c r="AO286" s="52"/>
      <c r="AP286" s="52"/>
      <c r="AQ286" s="5">
        <f t="shared" si="88"/>
      </c>
      <c r="AR286" s="6">
        <f>IF(V286="","",SUM($AC$278:AC285)+$AR$278)</f>
      </c>
    </row>
    <row r="287" spans="1:44" ht="19.5" customHeight="1">
      <c r="A287" s="3"/>
      <c r="B287" s="33">
        <f t="shared" si="78"/>
      </c>
      <c r="C287" s="52"/>
      <c r="D287" s="52"/>
      <c r="E287" s="52"/>
      <c r="F287" s="52"/>
      <c r="G287" s="52"/>
      <c r="H287" s="52"/>
      <c r="I287" s="52"/>
      <c r="J287" s="52"/>
      <c r="K287" s="52"/>
      <c r="L287" s="34">
        <f t="shared" si="79"/>
      </c>
      <c r="M287" s="35">
        <f t="shared" si="80"/>
      </c>
      <c r="N287" s="34">
        <f t="shared" si="81"/>
      </c>
      <c r="O287" s="35">
        <f t="shared" si="82"/>
      </c>
      <c r="P287" s="102">
        <f t="shared" si="83"/>
      </c>
      <c r="Q287" s="102"/>
      <c r="R287" s="36"/>
      <c r="S287" s="37"/>
      <c r="T287" s="36"/>
      <c r="U287" s="38"/>
      <c r="V287" s="105"/>
      <c r="W287" s="106"/>
      <c r="X287" s="102">
        <f t="shared" si="84"/>
      </c>
      <c r="Y287" s="102"/>
      <c r="Z287" s="101">
        <f t="shared" si="85"/>
      </c>
      <c r="AA287" s="101"/>
      <c r="AB287" s="101"/>
      <c r="AC287" s="101">
        <f t="shared" si="86"/>
      </c>
      <c r="AD287" s="101"/>
      <c r="AE287" s="101"/>
      <c r="AF287" s="101">
        <f t="shared" si="87"/>
      </c>
      <c r="AG287" s="101"/>
      <c r="AH287" s="101"/>
      <c r="AI287" s="52"/>
      <c r="AJ287" s="52"/>
      <c r="AK287" s="52"/>
      <c r="AL287" s="52"/>
      <c r="AM287" s="52"/>
      <c r="AN287" s="52"/>
      <c r="AO287" s="52"/>
      <c r="AP287" s="52"/>
      <c r="AQ287" s="5">
        <f t="shared" si="88"/>
      </c>
      <c r="AR287" s="6">
        <f>IF(V287="","",SUM($AC$278:AC286)+$AR$278)</f>
      </c>
    </row>
    <row r="288" spans="1:44" ht="19.5" customHeight="1">
      <c r="A288" s="3"/>
      <c r="B288" s="33">
        <f t="shared" si="78"/>
      </c>
      <c r="C288" s="52"/>
      <c r="D288" s="52"/>
      <c r="E288" s="52"/>
      <c r="F288" s="52"/>
      <c r="G288" s="52"/>
      <c r="H288" s="52"/>
      <c r="I288" s="52"/>
      <c r="J288" s="52"/>
      <c r="K288" s="52"/>
      <c r="L288" s="34">
        <f t="shared" si="79"/>
      </c>
      <c r="M288" s="35">
        <f t="shared" si="80"/>
      </c>
      <c r="N288" s="34">
        <f t="shared" si="81"/>
      </c>
      <c r="O288" s="35">
        <f t="shared" si="82"/>
      </c>
      <c r="P288" s="102">
        <f t="shared" si="83"/>
      </c>
      <c r="Q288" s="102"/>
      <c r="R288" s="36"/>
      <c r="S288" s="37"/>
      <c r="T288" s="36"/>
      <c r="U288" s="38"/>
      <c r="V288" s="105"/>
      <c r="W288" s="106"/>
      <c r="X288" s="102">
        <f t="shared" si="84"/>
      </c>
      <c r="Y288" s="102"/>
      <c r="Z288" s="101">
        <f t="shared" si="85"/>
      </c>
      <c r="AA288" s="101"/>
      <c r="AB288" s="101"/>
      <c r="AC288" s="101">
        <f t="shared" si="86"/>
      </c>
      <c r="AD288" s="101"/>
      <c r="AE288" s="101"/>
      <c r="AF288" s="101">
        <f t="shared" si="87"/>
      </c>
      <c r="AG288" s="101"/>
      <c r="AH288" s="101"/>
      <c r="AI288" s="52"/>
      <c r="AJ288" s="52"/>
      <c r="AK288" s="52"/>
      <c r="AL288" s="52"/>
      <c r="AM288" s="52"/>
      <c r="AN288" s="52"/>
      <c r="AO288" s="52"/>
      <c r="AP288" s="52"/>
      <c r="AQ288" s="5">
        <f t="shared" si="88"/>
      </c>
      <c r="AR288" s="6">
        <f>IF(V288="","",SUM($AC$278:AC287)+$AR$278)</f>
      </c>
    </row>
    <row r="289" spans="1:44" ht="19.5" customHeight="1">
      <c r="A289" s="3"/>
      <c r="B289" s="33">
        <f t="shared" si="78"/>
      </c>
      <c r="C289" s="52"/>
      <c r="D289" s="52"/>
      <c r="E289" s="52"/>
      <c r="F289" s="52"/>
      <c r="G289" s="52"/>
      <c r="H289" s="52"/>
      <c r="I289" s="52"/>
      <c r="J289" s="52"/>
      <c r="K289" s="52"/>
      <c r="L289" s="34">
        <f t="shared" si="79"/>
      </c>
      <c r="M289" s="35">
        <f t="shared" si="80"/>
      </c>
      <c r="N289" s="34">
        <f t="shared" si="81"/>
      </c>
      <c r="O289" s="35">
        <f t="shared" si="82"/>
      </c>
      <c r="P289" s="102">
        <f t="shared" si="83"/>
      </c>
      <c r="Q289" s="102"/>
      <c r="R289" s="36"/>
      <c r="S289" s="37"/>
      <c r="T289" s="36"/>
      <c r="U289" s="38"/>
      <c r="V289" s="105"/>
      <c r="W289" s="106"/>
      <c r="X289" s="102">
        <f t="shared" si="84"/>
      </c>
      <c r="Y289" s="102"/>
      <c r="Z289" s="101">
        <f t="shared" si="85"/>
      </c>
      <c r="AA289" s="101"/>
      <c r="AB289" s="101"/>
      <c r="AC289" s="101">
        <f t="shared" si="86"/>
      </c>
      <c r="AD289" s="101"/>
      <c r="AE289" s="101"/>
      <c r="AF289" s="101">
        <f t="shared" si="87"/>
      </c>
      <c r="AG289" s="101"/>
      <c r="AH289" s="101"/>
      <c r="AI289" s="52"/>
      <c r="AJ289" s="52"/>
      <c r="AK289" s="52"/>
      <c r="AL289" s="52"/>
      <c r="AM289" s="52"/>
      <c r="AN289" s="52"/>
      <c r="AO289" s="52"/>
      <c r="AP289" s="52"/>
      <c r="AQ289" s="5">
        <f t="shared" si="88"/>
      </c>
      <c r="AR289" s="6">
        <f>IF(V289="","",SUM($AC$278:AC288)+$AR$278)</f>
      </c>
    </row>
    <row r="290" spans="1:44" ht="19.5" customHeight="1">
      <c r="A290" s="3"/>
      <c r="B290" s="33">
        <f t="shared" si="78"/>
      </c>
      <c r="C290" s="52"/>
      <c r="D290" s="52"/>
      <c r="E290" s="52"/>
      <c r="F290" s="52"/>
      <c r="G290" s="52"/>
      <c r="H290" s="52"/>
      <c r="I290" s="52"/>
      <c r="J290" s="52"/>
      <c r="K290" s="52"/>
      <c r="L290" s="34">
        <f t="shared" si="79"/>
      </c>
      <c r="M290" s="35">
        <f t="shared" si="80"/>
      </c>
      <c r="N290" s="34">
        <f t="shared" si="81"/>
      </c>
      <c r="O290" s="35">
        <f t="shared" si="82"/>
      </c>
      <c r="P290" s="102">
        <f t="shared" si="83"/>
      </c>
      <c r="Q290" s="102"/>
      <c r="R290" s="36"/>
      <c r="S290" s="37"/>
      <c r="T290" s="36"/>
      <c r="U290" s="38"/>
      <c r="V290" s="105"/>
      <c r="W290" s="106"/>
      <c r="X290" s="102">
        <f t="shared" si="84"/>
      </c>
      <c r="Y290" s="102"/>
      <c r="Z290" s="101">
        <f t="shared" si="85"/>
      </c>
      <c r="AA290" s="101"/>
      <c r="AB290" s="101"/>
      <c r="AC290" s="101">
        <f t="shared" si="86"/>
      </c>
      <c r="AD290" s="101"/>
      <c r="AE290" s="101"/>
      <c r="AF290" s="101">
        <f t="shared" si="87"/>
      </c>
      <c r="AG290" s="101"/>
      <c r="AH290" s="101"/>
      <c r="AI290" s="52"/>
      <c r="AJ290" s="52"/>
      <c r="AK290" s="52"/>
      <c r="AL290" s="52"/>
      <c r="AM290" s="52"/>
      <c r="AN290" s="52"/>
      <c r="AO290" s="52"/>
      <c r="AP290" s="52"/>
      <c r="AQ290" s="5">
        <f t="shared" si="88"/>
      </c>
      <c r="AR290" s="6">
        <f>IF(V290="","",SUM($AC$278:AC289)+$AR$278)</f>
      </c>
    </row>
    <row r="291" spans="1:44" ht="19.5" customHeight="1">
      <c r="A291" s="3"/>
      <c r="B291" s="33">
        <f t="shared" si="78"/>
      </c>
      <c r="C291" s="52"/>
      <c r="D291" s="52"/>
      <c r="E291" s="52"/>
      <c r="F291" s="52"/>
      <c r="G291" s="52"/>
      <c r="H291" s="52"/>
      <c r="I291" s="52"/>
      <c r="J291" s="52"/>
      <c r="K291" s="52"/>
      <c r="L291" s="34">
        <f t="shared" si="79"/>
      </c>
      <c r="M291" s="35">
        <f t="shared" si="80"/>
      </c>
      <c r="N291" s="34">
        <f t="shared" si="81"/>
      </c>
      <c r="O291" s="35">
        <f t="shared" si="82"/>
      </c>
      <c r="P291" s="102">
        <f t="shared" si="83"/>
      </c>
      <c r="Q291" s="102"/>
      <c r="R291" s="36"/>
      <c r="S291" s="37"/>
      <c r="T291" s="36"/>
      <c r="U291" s="38"/>
      <c r="V291" s="105"/>
      <c r="W291" s="106"/>
      <c r="X291" s="102">
        <f t="shared" si="84"/>
      </c>
      <c r="Y291" s="102"/>
      <c r="Z291" s="101">
        <f t="shared" si="85"/>
      </c>
      <c r="AA291" s="101"/>
      <c r="AB291" s="101"/>
      <c r="AC291" s="101">
        <f t="shared" si="86"/>
      </c>
      <c r="AD291" s="101"/>
      <c r="AE291" s="101"/>
      <c r="AF291" s="101">
        <f t="shared" si="87"/>
      </c>
      <c r="AG291" s="101"/>
      <c r="AH291" s="101"/>
      <c r="AI291" s="52"/>
      <c r="AJ291" s="52"/>
      <c r="AK291" s="52"/>
      <c r="AL291" s="52"/>
      <c r="AM291" s="52"/>
      <c r="AN291" s="52"/>
      <c r="AO291" s="52"/>
      <c r="AP291" s="52"/>
      <c r="AQ291" s="5">
        <f t="shared" si="88"/>
      </c>
      <c r="AR291" s="6">
        <f>IF(V291="","",SUM($AC$278:AC290)+$AR$278)</f>
      </c>
    </row>
    <row r="292" spans="1:44" ht="19.5" customHeight="1">
      <c r="A292" s="3"/>
      <c r="B292" s="33">
        <f t="shared" si="78"/>
      </c>
      <c r="C292" s="52"/>
      <c r="D292" s="52"/>
      <c r="E292" s="52"/>
      <c r="F292" s="52"/>
      <c r="G292" s="52"/>
      <c r="H292" s="52"/>
      <c r="I292" s="52"/>
      <c r="J292" s="52"/>
      <c r="K292" s="52"/>
      <c r="L292" s="34">
        <f t="shared" si="79"/>
      </c>
      <c r="M292" s="35">
        <f t="shared" si="80"/>
      </c>
      <c r="N292" s="34">
        <f t="shared" si="81"/>
      </c>
      <c r="O292" s="35">
        <f t="shared" si="82"/>
      </c>
      <c r="P292" s="102">
        <f t="shared" si="83"/>
      </c>
      <c r="Q292" s="102"/>
      <c r="R292" s="36"/>
      <c r="S292" s="37"/>
      <c r="T292" s="36"/>
      <c r="U292" s="38"/>
      <c r="V292" s="105"/>
      <c r="W292" s="106"/>
      <c r="X292" s="102">
        <f t="shared" si="84"/>
      </c>
      <c r="Y292" s="102"/>
      <c r="Z292" s="101">
        <f t="shared" si="85"/>
      </c>
      <c r="AA292" s="101"/>
      <c r="AB292" s="101"/>
      <c r="AC292" s="101">
        <f t="shared" si="86"/>
      </c>
      <c r="AD292" s="101"/>
      <c r="AE292" s="101"/>
      <c r="AF292" s="101">
        <f t="shared" si="87"/>
      </c>
      <c r="AG292" s="101"/>
      <c r="AH292" s="101"/>
      <c r="AI292" s="52"/>
      <c r="AJ292" s="52"/>
      <c r="AK292" s="52"/>
      <c r="AL292" s="52"/>
      <c r="AM292" s="52"/>
      <c r="AN292" s="52"/>
      <c r="AO292" s="52"/>
      <c r="AP292" s="52"/>
      <c r="AQ292" s="5">
        <f t="shared" si="88"/>
      </c>
      <c r="AR292" s="6">
        <f>IF(V292="","",SUM($AC$278:AC291)+$AR$278)</f>
      </c>
    </row>
    <row r="293" spans="1:44" ht="19.5" customHeight="1">
      <c r="A293" s="3"/>
      <c r="B293" s="33">
        <f t="shared" si="78"/>
      </c>
      <c r="C293" s="52"/>
      <c r="D293" s="52"/>
      <c r="E293" s="52"/>
      <c r="F293" s="52"/>
      <c r="G293" s="52"/>
      <c r="H293" s="52"/>
      <c r="I293" s="52"/>
      <c r="J293" s="52"/>
      <c r="K293" s="52"/>
      <c r="L293" s="34">
        <f t="shared" si="79"/>
      </c>
      <c r="M293" s="35">
        <f t="shared" si="80"/>
      </c>
      <c r="N293" s="34">
        <f t="shared" si="81"/>
      </c>
      <c r="O293" s="35">
        <f t="shared" si="82"/>
      </c>
      <c r="P293" s="102">
        <f t="shared" si="83"/>
      </c>
      <c r="Q293" s="102"/>
      <c r="R293" s="36"/>
      <c r="S293" s="37"/>
      <c r="T293" s="36"/>
      <c r="U293" s="38"/>
      <c r="V293" s="105"/>
      <c r="W293" s="106"/>
      <c r="X293" s="102">
        <f t="shared" si="84"/>
      </c>
      <c r="Y293" s="102"/>
      <c r="Z293" s="101">
        <f t="shared" si="85"/>
      </c>
      <c r="AA293" s="101"/>
      <c r="AB293" s="101"/>
      <c r="AC293" s="101">
        <f t="shared" si="86"/>
      </c>
      <c r="AD293" s="101"/>
      <c r="AE293" s="101"/>
      <c r="AF293" s="101">
        <f t="shared" si="87"/>
      </c>
      <c r="AG293" s="101"/>
      <c r="AH293" s="101"/>
      <c r="AI293" s="52"/>
      <c r="AJ293" s="52"/>
      <c r="AK293" s="52"/>
      <c r="AL293" s="52"/>
      <c r="AM293" s="52"/>
      <c r="AN293" s="52"/>
      <c r="AO293" s="52"/>
      <c r="AP293" s="52"/>
      <c r="AQ293" s="5">
        <f t="shared" si="88"/>
      </c>
      <c r="AR293" s="6">
        <f>IF(V293="","",SUM($AC$278:AC292)+$AR$278)</f>
      </c>
    </row>
    <row r="294" spans="1:44" ht="19.5" customHeight="1">
      <c r="A294" s="3"/>
      <c r="B294" s="33">
        <f t="shared" si="78"/>
      </c>
      <c r="C294" s="52"/>
      <c r="D294" s="52"/>
      <c r="E294" s="52"/>
      <c r="F294" s="52"/>
      <c r="G294" s="52"/>
      <c r="H294" s="52"/>
      <c r="I294" s="52"/>
      <c r="J294" s="52"/>
      <c r="K294" s="52"/>
      <c r="L294" s="34">
        <f t="shared" si="79"/>
      </c>
      <c r="M294" s="35">
        <f t="shared" si="80"/>
      </c>
      <c r="N294" s="34">
        <f t="shared" si="81"/>
      </c>
      <c r="O294" s="35">
        <f t="shared" si="82"/>
      </c>
      <c r="P294" s="102">
        <f t="shared" si="83"/>
      </c>
      <c r="Q294" s="102"/>
      <c r="R294" s="36"/>
      <c r="S294" s="37"/>
      <c r="T294" s="36"/>
      <c r="U294" s="38"/>
      <c r="V294" s="105"/>
      <c r="W294" s="106"/>
      <c r="X294" s="102">
        <f t="shared" si="84"/>
      </c>
      <c r="Y294" s="102"/>
      <c r="Z294" s="101">
        <f t="shared" si="85"/>
      </c>
      <c r="AA294" s="101"/>
      <c r="AB294" s="101"/>
      <c r="AC294" s="101">
        <f t="shared" si="86"/>
      </c>
      <c r="AD294" s="101"/>
      <c r="AE294" s="101"/>
      <c r="AF294" s="101">
        <f t="shared" si="87"/>
      </c>
      <c r="AG294" s="101"/>
      <c r="AH294" s="101"/>
      <c r="AI294" s="52"/>
      <c r="AJ294" s="52"/>
      <c r="AK294" s="52"/>
      <c r="AL294" s="52"/>
      <c r="AM294" s="52"/>
      <c r="AN294" s="52"/>
      <c r="AO294" s="52"/>
      <c r="AP294" s="52"/>
      <c r="AQ294" s="5">
        <f t="shared" si="88"/>
      </c>
      <c r="AR294" s="6">
        <f>IF(V294="","",SUM($AC$278:AC293)+$AR$278)</f>
      </c>
    </row>
    <row r="295" spans="1:44" ht="19.5" customHeight="1">
      <c r="A295" s="3"/>
      <c r="B295" s="33">
        <f t="shared" si="78"/>
      </c>
      <c r="C295" s="52"/>
      <c r="D295" s="52"/>
      <c r="E295" s="52"/>
      <c r="F295" s="52"/>
      <c r="G295" s="52"/>
      <c r="H295" s="52"/>
      <c r="I295" s="52"/>
      <c r="J295" s="52"/>
      <c r="K295" s="52"/>
      <c r="L295" s="34">
        <f t="shared" si="79"/>
      </c>
      <c r="M295" s="35">
        <f t="shared" si="80"/>
      </c>
      <c r="N295" s="34">
        <f t="shared" si="81"/>
      </c>
      <c r="O295" s="35">
        <f t="shared" si="82"/>
      </c>
      <c r="P295" s="102">
        <f t="shared" si="83"/>
      </c>
      <c r="Q295" s="102"/>
      <c r="R295" s="36"/>
      <c r="S295" s="37"/>
      <c r="T295" s="36"/>
      <c r="U295" s="38"/>
      <c r="V295" s="105"/>
      <c r="W295" s="106"/>
      <c r="X295" s="102">
        <f t="shared" si="84"/>
      </c>
      <c r="Y295" s="102"/>
      <c r="Z295" s="101">
        <f t="shared" si="85"/>
      </c>
      <c r="AA295" s="101"/>
      <c r="AB295" s="101"/>
      <c r="AC295" s="101">
        <f t="shared" si="86"/>
      </c>
      <c r="AD295" s="101"/>
      <c r="AE295" s="101"/>
      <c r="AF295" s="101">
        <f t="shared" si="87"/>
      </c>
      <c r="AG295" s="101"/>
      <c r="AH295" s="101"/>
      <c r="AI295" s="52"/>
      <c r="AJ295" s="52"/>
      <c r="AK295" s="52"/>
      <c r="AL295" s="52"/>
      <c r="AM295" s="52"/>
      <c r="AN295" s="52"/>
      <c r="AO295" s="52"/>
      <c r="AP295" s="52"/>
      <c r="AQ295" s="5">
        <f t="shared" si="88"/>
      </c>
      <c r="AR295" s="6">
        <f>IF(V295="","",SUM($AC$278:AC294)+$AR$278)</f>
      </c>
    </row>
    <row r="296" spans="1:44" ht="19.5" customHeight="1">
      <c r="A296" s="3"/>
      <c r="B296" s="33">
        <f t="shared" si="78"/>
      </c>
      <c r="C296" s="52"/>
      <c r="D296" s="52"/>
      <c r="E296" s="52"/>
      <c r="F296" s="52"/>
      <c r="G296" s="52"/>
      <c r="H296" s="52"/>
      <c r="I296" s="52"/>
      <c r="J296" s="52"/>
      <c r="K296" s="52"/>
      <c r="L296" s="34">
        <f t="shared" si="79"/>
      </c>
      <c r="M296" s="35">
        <f t="shared" si="80"/>
      </c>
      <c r="N296" s="34">
        <f t="shared" si="81"/>
      </c>
      <c r="O296" s="35">
        <f t="shared" si="82"/>
      </c>
      <c r="P296" s="102">
        <f t="shared" si="83"/>
      </c>
      <c r="Q296" s="102"/>
      <c r="R296" s="36"/>
      <c r="S296" s="37"/>
      <c r="T296" s="36"/>
      <c r="U296" s="38"/>
      <c r="V296" s="105"/>
      <c r="W296" s="106"/>
      <c r="X296" s="102">
        <f t="shared" si="84"/>
      </c>
      <c r="Y296" s="102"/>
      <c r="Z296" s="101">
        <f t="shared" si="85"/>
      </c>
      <c r="AA296" s="101"/>
      <c r="AB296" s="101"/>
      <c r="AC296" s="101">
        <f t="shared" si="86"/>
      </c>
      <c r="AD296" s="101"/>
      <c r="AE296" s="101"/>
      <c r="AF296" s="101">
        <f t="shared" si="87"/>
      </c>
      <c r="AG296" s="101"/>
      <c r="AH296" s="101"/>
      <c r="AI296" s="52"/>
      <c r="AJ296" s="52"/>
      <c r="AK296" s="52"/>
      <c r="AL296" s="52"/>
      <c r="AM296" s="52"/>
      <c r="AN296" s="52"/>
      <c r="AO296" s="52"/>
      <c r="AP296" s="52"/>
      <c r="AQ296" s="5">
        <f t="shared" si="88"/>
      </c>
      <c r="AR296" s="6">
        <f>IF(V296="","",SUM($AC$278:AC295)+$AR$278)</f>
      </c>
    </row>
    <row r="297" spans="1:44" ht="19.5" customHeight="1">
      <c r="A297" s="3"/>
      <c r="B297" s="33">
        <f t="shared" si="78"/>
      </c>
      <c r="C297" s="52"/>
      <c r="D297" s="52"/>
      <c r="E297" s="52"/>
      <c r="F297" s="52"/>
      <c r="G297" s="52"/>
      <c r="H297" s="52"/>
      <c r="I297" s="52"/>
      <c r="J297" s="52"/>
      <c r="K297" s="52"/>
      <c r="L297" s="34">
        <f t="shared" si="79"/>
      </c>
      <c r="M297" s="35">
        <f t="shared" si="80"/>
      </c>
      <c r="N297" s="34">
        <f t="shared" si="81"/>
      </c>
      <c r="O297" s="35">
        <f t="shared" si="82"/>
      </c>
      <c r="P297" s="102">
        <f t="shared" si="83"/>
      </c>
      <c r="Q297" s="102"/>
      <c r="R297" s="36"/>
      <c r="S297" s="37"/>
      <c r="T297" s="36"/>
      <c r="U297" s="38"/>
      <c r="V297" s="105"/>
      <c r="W297" s="106"/>
      <c r="X297" s="102">
        <f t="shared" si="84"/>
      </c>
      <c r="Y297" s="102"/>
      <c r="Z297" s="101">
        <f t="shared" si="85"/>
      </c>
      <c r="AA297" s="101"/>
      <c r="AB297" s="101"/>
      <c r="AC297" s="101">
        <f t="shared" si="86"/>
      </c>
      <c r="AD297" s="101"/>
      <c r="AE297" s="101"/>
      <c r="AF297" s="101">
        <f t="shared" si="87"/>
      </c>
      <c r="AG297" s="101"/>
      <c r="AH297" s="101"/>
      <c r="AI297" s="52"/>
      <c r="AJ297" s="52"/>
      <c r="AK297" s="52"/>
      <c r="AL297" s="52"/>
      <c r="AM297" s="52"/>
      <c r="AN297" s="52"/>
      <c r="AO297" s="52"/>
      <c r="AP297" s="52"/>
      <c r="AQ297" s="5">
        <f t="shared" si="88"/>
      </c>
      <c r="AR297" s="6">
        <f>IF(V297="","",SUM($AC$278:AC296)+$AR$278)</f>
      </c>
    </row>
    <row r="298" spans="1:44" ht="19.5" customHeight="1">
      <c r="A298" s="3"/>
      <c r="B298" s="33">
        <f t="shared" si="78"/>
      </c>
      <c r="C298" s="52"/>
      <c r="D298" s="52"/>
      <c r="E298" s="52"/>
      <c r="F298" s="52"/>
      <c r="G298" s="52"/>
      <c r="H298" s="52"/>
      <c r="I298" s="52"/>
      <c r="J298" s="52"/>
      <c r="K298" s="52"/>
      <c r="L298" s="34">
        <f t="shared" si="79"/>
      </c>
      <c r="M298" s="35">
        <f t="shared" si="80"/>
      </c>
      <c r="N298" s="34">
        <f t="shared" si="81"/>
      </c>
      <c r="O298" s="35">
        <f t="shared" si="82"/>
      </c>
      <c r="P298" s="102">
        <f t="shared" si="83"/>
      </c>
      <c r="Q298" s="102"/>
      <c r="R298" s="36"/>
      <c r="S298" s="37"/>
      <c r="T298" s="36"/>
      <c r="U298" s="38"/>
      <c r="V298" s="105"/>
      <c r="W298" s="106"/>
      <c r="X298" s="102">
        <f t="shared" si="84"/>
      </c>
      <c r="Y298" s="102"/>
      <c r="Z298" s="101">
        <f t="shared" si="85"/>
      </c>
      <c r="AA298" s="101"/>
      <c r="AB298" s="101"/>
      <c r="AC298" s="101">
        <f t="shared" si="86"/>
      </c>
      <c r="AD298" s="101"/>
      <c r="AE298" s="101"/>
      <c r="AF298" s="101">
        <f t="shared" si="87"/>
      </c>
      <c r="AG298" s="101"/>
      <c r="AH298" s="101"/>
      <c r="AI298" s="52"/>
      <c r="AJ298" s="52"/>
      <c r="AK298" s="52"/>
      <c r="AL298" s="52"/>
      <c r="AM298" s="52"/>
      <c r="AN298" s="52"/>
      <c r="AO298" s="52"/>
      <c r="AP298" s="52"/>
      <c r="AQ298" s="5">
        <f t="shared" si="88"/>
      </c>
      <c r="AR298" s="6">
        <f>IF(V298="","",SUM($AC$278:AC297)+$AR$278)</f>
      </c>
    </row>
    <row r="299" spans="1:44" ht="19.5" customHeight="1">
      <c r="A299" s="3"/>
      <c r="B299" s="33">
        <f t="shared" si="78"/>
      </c>
      <c r="C299" s="52"/>
      <c r="D299" s="52"/>
      <c r="E299" s="52"/>
      <c r="F299" s="52"/>
      <c r="G299" s="52"/>
      <c r="H299" s="52"/>
      <c r="I299" s="52"/>
      <c r="J299" s="52"/>
      <c r="K299" s="52"/>
      <c r="L299" s="34">
        <f t="shared" si="79"/>
      </c>
      <c r="M299" s="35">
        <f t="shared" si="80"/>
      </c>
      <c r="N299" s="34">
        <f t="shared" si="81"/>
      </c>
      <c r="O299" s="35">
        <f t="shared" si="82"/>
      </c>
      <c r="P299" s="102">
        <f t="shared" si="83"/>
      </c>
      <c r="Q299" s="102"/>
      <c r="R299" s="36"/>
      <c r="S299" s="37"/>
      <c r="T299" s="36"/>
      <c r="U299" s="38"/>
      <c r="V299" s="105"/>
      <c r="W299" s="106"/>
      <c r="X299" s="102">
        <f t="shared" si="84"/>
      </c>
      <c r="Y299" s="102"/>
      <c r="Z299" s="101">
        <f t="shared" si="85"/>
      </c>
      <c r="AA299" s="101"/>
      <c r="AB299" s="101"/>
      <c r="AC299" s="101">
        <f t="shared" si="86"/>
      </c>
      <c r="AD299" s="101"/>
      <c r="AE299" s="101"/>
      <c r="AF299" s="101">
        <f t="shared" si="87"/>
      </c>
      <c r="AG299" s="101"/>
      <c r="AH299" s="101"/>
      <c r="AI299" s="52"/>
      <c r="AJ299" s="52"/>
      <c r="AK299" s="52"/>
      <c r="AL299" s="52"/>
      <c r="AM299" s="52"/>
      <c r="AN299" s="52"/>
      <c r="AO299" s="52"/>
      <c r="AP299" s="52"/>
      <c r="AQ299" s="5">
        <f t="shared" si="88"/>
      </c>
      <c r="AR299" s="6">
        <f>IF(V299="","",SUM($AC$278:AC298)+$AR$278)</f>
      </c>
    </row>
    <row r="300" spans="1:44" ht="19.5" customHeight="1">
      <c r="A300" s="3"/>
      <c r="B300" s="33">
        <f t="shared" si="78"/>
      </c>
      <c r="C300" s="52"/>
      <c r="D300" s="52"/>
      <c r="E300" s="52"/>
      <c r="F300" s="52"/>
      <c r="G300" s="52"/>
      <c r="H300" s="52"/>
      <c r="I300" s="52"/>
      <c r="J300" s="52"/>
      <c r="K300" s="52"/>
      <c r="L300" s="34">
        <f t="shared" si="79"/>
      </c>
      <c r="M300" s="35">
        <f t="shared" si="80"/>
      </c>
      <c r="N300" s="34">
        <f t="shared" si="81"/>
      </c>
      <c r="O300" s="35">
        <f t="shared" si="82"/>
      </c>
      <c r="P300" s="102">
        <f t="shared" si="83"/>
      </c>
      <c r="Q300" s="102"/>
      <c r="R300" s="36"/>
      <c r="S300" s="37"/>
      <c r="T300" s="36"/>
      <c r="U300" s="38"/>
      <c r="V300" s="105"/>
      <c r="W300" s="106"/>
      <c r="X300" s="102">
        <f t="shared" si="84"/>
      </c>
      <c r="Y300" s="102"/>
      <c r="Z300" s="101">
        <f t="shared" si="85"/>
      </c>
      <c r="AA300" s="101"/>
      <c r="AB300" s="101"/>
      <c r="AC300" s="101">
        <f t="shared" si="86"/>
      </c>
      <c r="AD300" s="101"/>
      <c r="AE300" s="101"/>
      <c r="AF300" s="101">
        <f t="shared" si="87"/>
      </c>
      <c r="AG300" s="101"/>
      <c r="AH300" s="101"/>
      <c r="AI300" s="52"/>
      <c r="AJ300" s="52"/>
      <c r="AK300" s="52"/>
      <c r="AL300" s="52"/>
      <c r="AM300" s="52"/>
      <c r="AN300" s="52"/>
      <c r="AO300" s="52"/>
      <c r="AP300" s="52"/>
      <c r="AQ300" s="5">
        <f t="shared" si="88"/>
      </c>
      <c r="AR300" s="6">
        <f>IF(V300="","",SUM($AC$278:AC299)+$AR$278)</f>
      </c>
    </row>
    <row r="301" spans="1:44" ht="19.5" customHeight="1">
      <c r="A301" s="3"/>
      <c r="B301" s="33">
        <f t="shared" si="78"/>
      </c>
      <c r="C301" s="52"/>
      <c r="D301" s="52"/>
      <c r="E301" s="52"/>
      <c r="F301" s="52"/>
      <c r="G301" s="52"/>
      <c r="H301" s="52"/>
      <c r="I301" s="52"/>
      <c r="J301" s="52"/>
      <c r="K301" s="52"/>
      <c r="L301" s="34">
        <f t="shared" si="79"/>
      </c>
      <c r="M301" s="35">
        <f t="shared" si="80"/>
      </c>
      <c r="N301" s="34">
        <f t="shared" si="81"/>
      </c>
      <c r="O301" s="35">
        <f t="shared" si="82"/>
      </c>
      <c r="P301" s="102">
        <f t="shared" si="83"/>
      </c>
      <c r="Q301" s="102"/>
      <c r="R301" s="36"/>
      <c r="S301" s="37"/>
      <c r="T301" s="36"/>
      <c r="U301" s="38"/>
      <c r="V301" s="105"/>
      <c r="W301" s="106"/>
      <c r="X301" s="102">
        <f t="shared" si="84"/>
      </c>
      <c r="Y301" s="102"/>
      <c r="Z301" s="101">
        <f t="shared" si="85"/>
      </c>
      <c r="AA301" s="101"/>
      <c r="AB301" s="101"/>
      <c r="AC301" s="101">
        <f t="shared" si="86"/>
      </c>
      <c r="AD301" s="101"/>
      <c r="AE301" s="101"/>
      <c r="AF301" s="101">
        <f t="shared" si="87"/>
      </c>
      <c r="AG301" s="101"/>
      <c r="AH301" s="101"/>
      <c r="AI301" s="52"/>
      <c r="AJ301" s="52"/>
      <c r="AK301" s="52"/>
      <c r="AL301" s="52"/>
      <c r="AM301" s="52"/>
      <c r="AN301" s="52"/>
      <c r="AO301" s="52"/>
      <c r="AP301" s="52"/>
      <c r="AQ301" s="5">
        <f t="shared" si="88"/>
      </c>
      <c r="AR301" s="6">
        <f>IF(V301="","",SUM($AC$278:AC300)+$AR$278)</f>
      </c>
    </row>
    <row r="302" spans="1:44" ht="19.5" customHeight="1">
      <c r="A302" s="3"/>
      <c r="B302" s="33">
        <f t="shared" si="78"/>
      </c>
      <c r="C302" s="52"/>
      <c r="D302" s="52"/>
      <c r="E302" s="52"/>
      <c r="F302" s="52"/>
      <c r="G302" s="52"/>
      <c r="H302" s="52"/>
      <c r="I302" s="52"/>
      <c r="J302" s="52"/>
      <c r="K302" s="52"/>
      <c r="L302" s="34">
        <f t="shared" si="79"/>
      </c>
      <c r="M302" s="35">
        <f t="shared" si="80"/>
      </c>
      <c r="N302" s="34">
        <f t="shared" si="81"/>
      </c>
      <c r="O302" s="35">
        <f t="shared" si="82"/>
      </c>
      <c r="P302" s="102">
        <f t="shared" si="83"/>
      </c>
      <c r="Q302" s="102"/>
      <c r="R302" s="36"/>
      <c r="S302" s="37"/>
      <c r="T302" s="36"/>
      <c r="U302" s="38"/>
      <c r="V302" s="105"/>
      <c r="W302" s="106"/>
      <c r="X302" s="102">
        <f t="shared" si="84"/>
      </c>
      <c r="Y302" s="102"/>
      <c r="Z302" s="101">
        <f t="shared" si="85"/>
      </c>
      <c r="AA302" s="101"/>
      <c r="AB302" s="101"/>
      <c r="AC302" s="101">
        <f t="shared" si="86"/>
      </c>
      <c r="AD302" s="101"/>
      <c r="AE302" s="101"/>
      <c r="AF302" s="101">
        <f t="shared" si="87"/>
      </c>
      <c r="AG302" s="101"/>
      <c r="AH302" s="101"/>
      <c r="AI302" s="52"/>
      <c r="AJ302" s="52"/>
      <c r="AK302" s="52"/>
      <c r="AL302" s="52"/>
      <c r="AM302" s="52"/>
      <c r="AN302" s="52"/>
      <c r="AO302" s="52"/>
      <c r="AP302" s="52"/>
      <c r="AQ302" s="5">
        <f t="shared" si="88"/>
      </c>
      <c r="AR302" s="6">
        <f>IF(V302="","",SUM($AC$278:AC301)+$AR$278)</f>
      </c>
    </row>
    <row r="303" spans="1:44" ht="19.5" customHeight="1">
      <c r="A303" s="3"/>
      <c r="B303" s="33">
        <f t="shared" si="78"/>
      </c>
      <c r="C303" s="52"/>
      <c r="D303" s="52"/>
      <c r="E303" s="52"/>
      <c r="F303" s="52"/>
      <c r="G303" s="52"/>
      <c r="H303" s="52"/>
      <c r="I303" s="52"/>
      <c r="J303" s="52"/>
      <c r="K303" s="52"/>
      <c r="L303" s="34">
        <f t="shared" si="79"/>
      </c>
      <c r="M303" s="35">
        <f t="shared" si="80"/>
      </c>
      <c r="N303" s="34">
        <f t="shared" si="81"/>
      </c>
      <c r="O303" s="35">
        <f t="shared" si="82"/>
      </c>
      <c r="P303" s="102">
        <f t="shared" si="83"/>
      </c>
      <c r="Q303" s="102"/>
      <c r="R303" s="36"/>
      <c r="S303" s="37"/>
      <c r="T303" s="36"/>
      <c r="U303" s="38"/>
      <c r="V303" s="105"/>
      <c r="W303" s="106"/>
      <c r="X303" s="102">
        <f t="shared" si="84"/>
      </c>
      <c r="Y303" s="102"/>
      <c r="Z303" s="101">
        <f t="shared" si="85"/>
      </c>
      <c r="AA303" s="101"/>
      <c r="AB303" s="101"/>
      <c r="AC303" s="101">
        <f t="shared" si="86"/>
      </c>
      <c r="AD303" s="101"/>
      <c r="AE303" s="101"/>
      <c r="AF303" s="101">
        <f t="shared" si="87"/>
      </c>
      <c r="AG303" s="101"/>
      <c r="AH303" s="101"/>
      <c r="AI303" s="52"/>
      <c r="AJ303" s="52"/>
      <c r="AK303" s="52"/>
      <c r="AL303" s="52"/>
      <c r="AM303" s="52"/>
      <c r="AN303" s="52"/>
      <c r="AO303" s="52"/>
      <c r="AP303" s="52"/>
      <c r="AQ303" s="5">
        <f t="shared" si="88"/>
      </c>
      <c r="AR303" s="6">
        <f>IF(V303="","",SUM($AC$278:AC302)+$AR$278)</f>
      </c>
    </row>
    <row r="304" spans="1:44" ht="19.5" customHeight="1">
      <c r="A304" s="3"/>
      <c r="B304" s="33">
        <f t="shared" si="78"/>
      </c>
      <c r="C304" s="52"/>
      <c r="D304" s="52"/>
      <c r="E304" s="52"/>
      <c r="F304" s="52"/>
      <c r="G304" s="52"/>
      <c r="H304" s="52"/>
      <c r="I304" s="52"/>
      <c r="J304" s="52"/>
      <c r="K304" s="52"/>
      <c r="L304" s="34">
        <f t="shared" si="79"/>
      </c>
      <c r="M304" s="35">
        <f t="shared" si="80"/>
      </c>
      <c r="N304" s="34">
        <f t="shared" si="81"/>
      </c>
      <c r="O304" s="35">
        <f t="shared" si="82"/>
      </c>
      <c r="P304" s="102">
        <f t="shared" si="83"/>
      </c>
      <c r="Q304" s="102"/>
      <c r="R304" s="36"/>
      <c r="S304" s="37"/>
      <c r="T304" s="36"/>
      <c r="U304" s="38"/>
      <c r="V304" s="105"/>
      <c r="W304" s="106"/>
      <c r="X304" s="102">
        <f t="shared" si="84"/>
      </c>
      <c r="Y304" s="102"/>
      <c r="Z304" s="101">
        <f t="shared" si="85"/>
      </c>
      <c r="AA304" s="101"/>
      <c r="AB304" s="101"/>
      <c r="AC304" s="101">
        <f t="shared" si="86"/>
      </c>
      <c r="AD304" s="101"/>
      <c r="AE304" s="101"/>
      <c r="AF304" s="101">
        <f t="shared" si="87"/>
      </c>
      <c r="AG304" s="101"/>
      <c r="AH304" s="101"/>
      <c r="AI304" s="52"/>
      <c r="AJ304" s="52"/>
      <c r="AK304" s="52"/>
      <c r="AL304" s="52"/>
      <c r="AM304" s="52"/>
      <c r="AN304" s="52"/>
      <c r="AO304" s="52"/>
      <c r="AP304" s="52"/>
      <c r="AQ304" s="5">
        <f t="shared" si="88"/>
      </c>
      <c r="AR304" s="6">
        <f>IF(V304="","",SUM($AC$278:AC303)+$AR$278)</f>
      </c>
    </row>
    <row r="305" spans="1:44" ht="19.5" customHeight="1">
      <c r="A305" s="3"/>
      <c r="B305" s="33">
        <f t="shared" si="78"/>
      </c>
      <c r="C305" s="52"/>
      <c r="D305" s="52"/>
      <c r="E305" s="52"/>
      <c r="F305" s="52"/>
      <c r="G305" s="52"/>
      <c r="H305" s="52"/>
      <c r="I305" s="52"/>
      <c r="J305" s="52"/>
      <c r="K305" s="52"/>
      <c r="L305" s="34">
        <f t="shared" si="79"/>
      </c>
      <c r="M305" s="35">
        <f t="shared" si="80"/>
      </c>
      <c r="N305" s="34">
        <f t="shared" si="81"/>
      </c>
      <c r="O305" s="35">
        <f t="shared" si="82"/>
      </c>
      <c r="P305" s="102">
        <f t="shared" si="83"/>
      </c>
      <c r="Q305" s="102"/>
      <c r="R305" s="36"/>
      <c r="S305" s="37"/>
      <c r="T305" s="36"/>
      <c r="U305" s="38"/>
      <c r="V305" s="105"/>
      <c r="W305" s="106"/>
      <c r="X305" s="102">
        <f t="shared" si="84"/>
      </c>
      <c r="Y305" s="102"/>
      <c r="Z305" s="101">
        <f t="shared" si="85"/>
      </c>
      <c r="AA305" s="101"/>
      <c r="AB305" s="101"/>
      <c r="AC305" s="101">
        <f t="shared" si="86"/>
      </c>
      <c r="AD305" s="101"/>
      <c r="AE305" s="101"/>
      <c r="AF305" s="101">
        <f t="shared" si="87"/>
      </c>
      <c r="AG305" s="101"/>
      <c r="AH305" s="101"/>
      <c r="AI305" s="52"/>
      <c r="AJ305" s="52"/>
      <c r="AK305" s="52"/>
      <c r="AL305" s="52"/>
      <c r="AM305" s="52"/>
      <c r="AN305" s="52"/>
      <c r="AO305" s="52"/>
      <c r="AP305" s="52"/>
      <c r="AQ305" s="5">
        <f t="shared" si="88"/>
      </c>
      <c r="AR305" s="6">
        <f>IF(V305="","",SUM($AC$278:AC304)+$AR$278)</f>
      </c>
    </row>
    <row r="306" spans="1:44" ht="19.5" customHeight="1">
      <c r="A306" s="3"/>
      <c r="B306" s="33">
        <f t="shared" si="78"/>
      </c>
      <c r="C306" s="52"/>
      <c r="D306" s="52"/>
      <c r="E306" s="52"/>
      <c r="F306" s="52"/>
      <c r="G306" s="52"/>
      <c r="H306" s="52"/>
      <c r="I306" s="52"/>
      <c r="J306" s="52"/>
      <c r="K306" s="52"/>
      <c r="L306" s="34">
        <f t="shared" si="79"/>
      </c>
      <c r="M306" s="35">
        <f t="shared" si="80"/>
      </c>
      <c r="N306" s="34">
        <f t="shared" si="81"/>
      </c>
      <c r="O306" s="35">
        <f t="shared" si="82"/>
      </c>
      <c r="P306" s="102">
        <f t="shared" si="83"/>
      </c>
      <c r="Q306" s="102"/>
      <c r="R306" s="36"/>
      <c r="S306" s="37"/>
      <c r="T306" s="36"/>
      <c r="U306" s="38"/>
      <c r="V306" s="105"/>
      <c r="W306" s="106"/>
      <c r="X306" s="102">
        <f t="shared" si="84"/>
      </c>
      <c r="Y306" s="102"/>
      <c r="Z306" s="101">
        <f t="shared" si="85"/>
      </c>
      <c r="AA306" s="101"/>
      <c r="AB306" s="101"/>
      <c r="AC306" s="101">
        <f t="shared" si="86"/>
      </c>
      <c r="AD306" s="101"/>
      <c r="AE306" s="101"/>
      <c r="AF306" s="101">
        <f t="shared" si="87"/>
      </c>
      <c r="AG306" s="101"/>
      <c r="AH306" s="101"/>
      <c r="AI306" s="52"/>
      <c r="AJ306" s="52"/>
      <c r="AK306" s="52"/>
      <c r="AL306" s="52"/>
      <c r="AM306" s="52"/>
      <c r="AN306" s="52"/>
      <c r="AO306" s="52"/>
      <c r="AP306" s="52"/>
      <c r="AQ306" s="5">
        <f t="shared" si="88"/>
      </c>
      <c r="AR306" s="6">
        <f>IF(V306="","",SUM($AC$278:AC305)+$AR$278)</f>
      </c>
    </row>
    <row r="307" spans="1:44" ht="19.5" customHeight="1">
      <c r="A307" s="3"/>
      <c r="B307" s="33">
        <f t="shared" si="78"/>
      </c>
      <c r="C307" s="52"/>
      <c r="D307" s="52"/>
      <c r="E307" s="52"/>
      <c r="F307" s="52"/>
      <c r="G307" s="52"/>
      <c r="H307" s="52"/>
      <c r="I307" s="52"/>
      <c r="J307" s="52"/>
      <c r="K307" s="52"/>
      <c r="L307" s="34">
        <f t="shared" si="79"/>
      </c>
      <c r="M307" s="35">
        <f t="shared" si="80"/>
      </c>
      <c r="N307" s="34">
        <f t="shared" si="81"/>
      </c>
      <c r="O307" s="35">
        <f t="shared" si="82"/>
      </c>
      <c r="P307" s="102">
        <f t="shared" si="83"/>
      </c>
      <c r="Q307" s="102"/>
      <c r="R307" s="36"/>
      <c r="S307" s="37"/>
      <c r="T307" s="36"/>
      <c r="U307" s="38"/>
      <c r="V307" s="105"/>
      <c r="W307" s="106"/>
      <c r="X307" s="102">
        <f t="shared" si="84"/>
      </c>
      <c r="Y307" s="102"/>
      <c r="Z307" s="101">
        <f t="shared" si="85"/>
      </c>
      <c r="AA307" s="101"/>
      <c r="AB307" s="101"/>
      <c r="AC307" s="101">
        <f t="shared" si="86"/>
      </c>
      <c r="AD307" s="101"/>
      <c r="AE307" s="101"/>
      <c r="AF307" s="101">
        <f t="shared" si="87"/>
      </c>
      <c r="AG307" s="101"/>
      <c r="AH307" s="101"/>
      <c r="AI307" s="52"/>
      <c r="AJ307" s="52"/>
      <c r="AK307" s="52"/>
      <c r="AL307" s="52"/>
      <c r="AM307" s="52"/>
      <c r="AN307" s="52"/>
      <c r="AO307" s="52"/>
      <c r="AP307" s="52"/>
      <c r="AQ307" s="5">
        <f t="shared" si="88"/>
      </c>
      <c r="AR307" s="6">
        <f>IF(V307="","",SUM($AC$278:AC306)+$AR$278)</f>
      </c>
    </row>
    <row r="308" spans="1:44" ht="19.5" customHeight="1" thickBot="1">
      <c r="A308" s="3"/>
      <c r="B308" s="33">
        <f t="shared" si="78"/>
      </c>
      <c r="C308" s="53"/>
      <c r="D308" s="53"/>
      <c r="E308" s="53"/>
      <c r="F308" s="53"/>
      <c r="G308" s="53"/>
      <c r="H308" s="53"/>
      <c r="I308" s="53"/>
      <c r="J308" s="53"/>
      <c r="K308" s="53"/>
      <c r="L308" s="34">
        <f t="shared" si="79"/>
      </c>
      <c r="M308" s="35">
        <f t="shared" si="80"/>
      </c>
      <c r="N308" s="34">
        <f t="shared" si="81"/>
      </c>
      <c r="O308" s="35">
        <f t="shared" si="82"/>
      </c>
      <c r="P308" s="102">
        <f t="shared" si="83"/>
      </c>
      <c r="Q308" s="102"/>
      <c r="R308" s="39"/>
      <c r="S308" s="40"/>
      <c r="T308" s="39"/>
      <c r="U308" s="41"/>
      <c r="V308" s="103"/>
      <c r="W308" s="104"/>
      <c r="X308" s="102">
        <f t="shared" si="84"/>
      </c>
      <c r="Y308" s="102"/>
      <c r="Z308" s="101">
        <f t="shared" si="85"/>
      </c>
      <c r="AA308" s="101"/>
      <c r="AB308" s="101"/>
      <c r="AC308" s="101">
        <f t="shared" si="86"/>
      </c>
      <c r="AD308" s="101"/>
      <c r="AE308" s="101"/>
      <c r="AF308" s="101">
        <f t="shared" si="87"/>
      </c>
      <c r="AG308" s="101"/>
      <c r="AH308" s="101"/>
      <c r="AI308" s="53"/>
      <c r="AJ308" s="53"/>
      <c r="AK308" s="53"/>
      <c r="AL308" s="53"/>
      <c r="AM308" s="53"/>
      <c r="AN308" s="53"/>
      <c r="AO308" s="53"/>
      <c r="AP308" s="53"/>
      <c r="AQ308" s="5">
        <f t="shared" si="88"/>
      </c>
      <c r="AR308" s="6">
        <f>IF(V308="","",SUM($AC$278:AC307)+$AR$278)</f>
      </c>
    </row>
    <row r="309" spans="1:42" ht="19.5" customHeight="1" thickTop="1">
      <c r="A309" s="94" t="str">
        <f>$A$45</f>
        <v>合計</v>
      </c>
      <c r="B309" s="95"/>
      <c r="C309" s="95"/>
      <c r="D309" s="95"/>
      <c r="E309" s="95"/>
      <c r="F309" s="95"/>
      <c r="G309" s="95"/>
      <c r="H309" s="95"/>
      <c r="I309" s="95"/>
      <c r="J309" s="95"/>
      <c r="K309" s="96"/>
      <c r="L309" s="97"/>
      <c r="M309" s="98"/>
      <c r="N309" s="97"/>
      <c r="O309" s="98"/>
      <c r="P309" s="345">
        <f>IF(V309="","",V309)</f>
      </c>
      <c r="Q309" s="345"/>
      <c r="R309" s="97"/>
      <c r="S309" s="98"/>
      <c r="T309" s="97"/>
      <c r="U309" s="99"/>
      <c r="V309" s="346">
        <f>IF(AE311=AI311,V310,"")</f>
      </c>
      <c r="W309" s="345"/>
      <c r="X309" s="100"/>
      <c r="Y309" s="100"/>
      <c r="Z309" s="91">
        <f>IF(AE311=AI311,Z310,"")</f>
      </c>
      <c r="AA309" s="91"/>
      <c r="AB309" s="91"/>
      <c r="AC309" s="91">
        <f>IF(AE311=AI311,AC310,"")</f>
      </c>
      <c r="AD309" s="91"/>
      <c r="AE309" s="91"/>
      <c r="AF309" s="91">
        <f>IF(AE311=AI311,AF310,"")</f>
      </c>
      <c r="AG309" s="91"/>
      <c r="AH309" s="91"/>
      <c r="AI309" s="50"/>
      <c r="AJ309" s="51"/>
      <c r="AK309" s="51"/>
      <c r="AL309" s="30"/>
      <c r="AM309" s="50"/>
      <c r="AN309" s="51"/>
      <c r="AO309" s="51"/>
      <c r="AP309" s="30"/>
    </row>
    <row r="310" spans="16:34" ht="13.5">
      <c r="P310" s="92">
        <f>IF(V310="","",V310)</f>
        <v>0</v>
      </c>
      <c r="Q310" s="92"/>
      <c r="V310" s="92">
        <f>SUM(V278:W308)+V266</f>
        <v>0</v>
      </c>
      <c r="W310" s="92"/>
      <c r="Z310" s="93">
        <f>SUM(Z278:AB308)+Z266</f>
        <v>0</v>
      </c>
      <c r="AA310" s="92"/>
      <c r="AB310" s="92"/>
      <c r="AC310" s="93">
        <f>SUM(AC278:AE308)+AC266</f>
        <v>0</v>
      </c>
      <c r="AD310" s="92"/>
      <c r="AE310" s="92"/>
      <c r="AF310" s="88">
        <f>SUM(AF278:AH308)+AF266</f>
        <v>0</v>
      </c>
      <c r="AG310" s="89"/>
      <c r="AH310" s="89"/>
    </row>
    <row r="311" spans="31:38" ht="13.5">
      <c r="AE311" s="90">
        <f>COUNT($V$14,$V$58,$V$102,$V$146,$V$190,$V$234,$V$278,$V$322,$V$366,$V$410)</f>
        <v>0</v>
      </c>
      <c r="AF311" s="90"/>
      <c r="AG311" s="61" t="str">
        <f>$AG$47</f>
        <v>枚中</v>
      </c>
      <c r="AH311" s="61"/>
      <c r="AI311" s="90">
        <f>IF($V$278,7,"")</f>
      </c>
      <c r="AJ311" s="90"/>
      <c r="AK311" s="61" t="str">
        <f>$AK$47</f>
        <v>枚目</v>
      </c>
      <c r="AL311" s="61"/>
    </row>
    <row r="312" spans="1:42" ht="13.5">
      <c r="A312" s="154" t="str">
        <f>$A$4</f>
        <v>平成</v>
      </c>
      <c r="B312" s="154"/>
      <c r="C312" s="154">
        <f>IF($C$4="","",$C$4)</f>
        <v>19</v>
      </c>
      <c r="D312" s="154"/>
      <c r="E312" s="7" t="str">
        <f>$E$4</f>
        <v>年</v>
      </c>
      <c r="F312" s="155">
        <f>IF($F$4="","",$F$4)</f>
      </c>
      <c r="G312" s="155"/>
      <c r="H312" s="154" t="str">
        <f>$H$4</f>
        <v>月分</v>
      </c>
      <c r="I312" s="154"/>
      <c r="J312" s="8"/>
      <c r="K312" s="65" t="str">
        <f>$K$4</f>
        <v>四條畷市移動支援事業請求明細書兼サービス提供実績記録票</v>
      </c>
      <c r="L312" s="65"/>
      <c r="M312" s="65"/>
      <c r="N312" s="65"/>
      <c r="O312" s="65"/>
      <c r="P312" s="65"/>
      <c r="Q312" s="65"/>
      <c r="R312" s="65"/>
      <c r="S312" s="65"/>
      <c r="T312" s="65"/>
      <c r="U312" s="65"/>
      <c r="V312" s="65"/>
      <c r="W312" s="65"/>
      <c r="X312" s="65"/>
      <c r="Y312" s="65"/>
      <c r="Z312" s="65"/>
      <c r="AA312" s="65"/>
      <c r="AB312" s="65"/>
      <c r="AC312" s="65"/>
      <c r="AD312" s="65"/>
      <c r="AE312" s="65"/>
      <c r="AF312" s="65"/>
      <c r="AG312" s="7"/>
      <c r="AH312" s="7"/>
      <c r="AI312" s="7"/>
      <c r="AJ312" s="7" t="str">
        <f>$AN$4</f>
        <v>個別</v>
      </c>
      <c r="AK312" s="7"/>
      <c r="AL312" s="7"/>
      <c r="AM312" s="7"/>
      <c r="AN312" s="66"/>
      <c r="AO312" s="66"/>
      <c r="AP312" s="7"/>
    </row>
    <row r="313" spans="1:42" ht="13.5" customHeight="1">
      <c r="A313" s="147" t="str">
        <f>$A$5</f>
        <v>受給者証
番号</v>
      </c>
      <c r="B313" s="148"/>
      <c r="C313" s="149"/>
      <c r="D313" s="153">
        <f>IF(D$5="","",D$5)</f>
      </c>
      <c r="E313" s="144">
        <f aca="true" t="shared" si="89" ref="E313:M313">IF(E$5="","",E$5)</f>
      </c>
      <c r="F313" s="144">
        <f t="shared" si="89"/>
      </c>
      <c r="G313" s="144">
        <f t="shared" si="89"/>
      </c>
      <c r="H313" s="144">
        <f t="shared" si="89"/>
      </c>
      <c r="I313" s="144">
        <f t="shared" si="89"/>
      </c>
      <c r="J313" s="144">
        <f t="shared" si="89"/>
      </c>
      <c r="K313" s="144">
        <f t="shared" si="89"/>
      </c>
      <c r="L313" s="144">
        <f t="shared" si="89"/>
      </c>
      <c r="M313" s="145">
        <f t="shared" si="89"/>
      </c>
      <c r="N313" s="146" t="str">
        <f>$N$5</f>
        <v>支給決定障害者等氏名</v>
      </c>
      <c r="O313" s="146"/>
      <c r="P313" s="146"/>
      <c r="Q313" s="146"/>
      <c r="R313" s="68">
        <f>IF($R$5="","",$R$5)</f>
      </c>
      <c r="S313" s="69"/>
      <c r="T313" s="69"/>
      <c r="U313" s="69"/>
      <c r="V313" s="69"/>
      <c r="W313" s="69"/>
      <c r="X313" s="69"/>
      <c r="Y313" s="69"/>
      <c r="Z313" s="70"/>
      <c r="AA313" s="71" t="str">
        <f>$AA$5</f>
        <v>事業者及び
その事業所</v>
      </c>
      <c r="AB313" s="72"/>
      <c r="AC313" s="67" t="str">
        <f>$AC$5</f>
        <v>事業所番号</v>
      </c>
      <c r="AD313" s="67"/>
      <c r="AE313" s="67"/>
      <c r="AF313" s="67"/>
      <c r="AG313" s="67"/>
      <c r="AH313" s="67"/>
      <c r="AI313" s="67"/>
      <c r="AJ313" s="67"/>
      <c r="AK313" s="67"/>
      <c r="AL313" s="67"/>
      <c r="AM313" s="67"/>
      <c r="AN313" s="67"/>
      <c r="AO313" s="67"/>
      <c r="AP313" s="67"/>
    </row>
    <row r="314" spans="1:42" ht="13.5">
      <c r="A314" s="150"/>
      <c r="B314" s="151"/>
      <c r="C314" s="152"/>
      <c r="D314" s="153"/>
      <c r="E314" s="144"/>
      <c r="F314" s="144"/>
      <c r="G314" s="144"/>
      <c r="H314" s="144"/>
      <c r="I314" s="144"/>
      <c r="J314" s="144"/>
      <c r="K314" s="144"/>
      <c r="L314" s="144"/>
      <c r="M314" s="145"/>
      <c r="N314" s="73" t="str">
        <f>$N$6</f>
        <v>(児童氏名)</v>
      </c>
      <c r="O314" s="73"/>
      <c r="P314" s="73"/>
      <c r="Q314" s="73"/>
      <c r="R314" s="11">
        <f>IF($S$6="","","(")</f>
      </c>
      <c r="S314" s="74">
        <f>IF($S$6="","",$S$6)</f>
      </c>
      <c r="T314" s="74"/>
      <c r="U314" s="74"/>
      <c r="V314" s="74"/>
      <c r="W314" s="74"/>
      <c r="X314" s="74"/>
      <c r="Y314" s="74"/>
      <c r="Z314" s="12">
        <f>IF($S$6="","","）")</f>
      </c>
      <c r="AA314" s="72"/>
      <c r="AB314" s="72"/>
      <c r="AC314" s="42">
        <f>IF(AC$6="","",AC$6)</f>
      </c>
      <c r="AD314" s="42">
        <f aca="true" t="shared" si="90" ref="AD314:AP314">IF(AD$6="","",AD$6)</f>
      </c>
      <c r="AE314" s="42">
        <f t="shared" si="90"/>
      </c>
      <c r="AF314" s="42">
        <f t="shared" si="90"/>
      </c>
      <c r="AG314" s="42">
        <f t="shared" si="90"/>
      </c>
      <c r="AH314" s="42">
        <f t="shared" si="90"/>
      </c>
      <c r="AI314" s="42">
        <f t="shared" si="90"/>
      </c>
      <c r="AJ314" s="42">
        <f t="shared" si="90"/>
      </c>
      <c r="AK314" s="42">
        <f t="shared" si="90"/>
      </c>
      <c r="AL314" s="42">
        <f t="shared" si="90"/>
      </c>
      <c r="AM314" s="43">
        <f t="shared" si="90"/>
      </c>
      <c r="AN314" s="43">
        <f t="shared" si="90"/>
      </c>
      <c r="AO314" s="43">
        <f t="shared" si="90"/>
      </c>
      <c r="AP314" s="43">
        <f t="shared" si="90"/>
      </c>
    </row>
    <row r="315" spans="1:42" ht="40.5" customHeight="1">
      <c r="A315" s="135" t="str">
        <f>$A$7</f>
        <v>契約支給量</v>
      </c>
      <c r="B315" s="136"/>
      <c r="C315" s="137"/>
      <c r="D315" s="9" t="str">
        <f>$D$7</f>
        <v>月</v>
      </c>
      <c r="E315" s="138">
        <f>IF($E$7="","",$E$7)</f>
      </c>
      <c r="F315" s="138"/>
      <c r="G315" s="138"/>
      <c r="H315" s="138"/>
      <c r="I315" s="138"/>
      <c r="J315" s="138"/>
      <c r="K315" s="138"/>
      <c r="L315" s="138"/>
      <c r="M315" s="138"/>
      <c r="N315" s="139" t="str">
        <f>$N$7</f>
        <v>時間</v>
      </c>
      <c r="O315" s="140"/>
      <c r="P315" s="141" t="str">
        <f>$P$7</f>
        <v>利用者負担
上限月額</v>
      </c>
      <c r="Q315" s="142"/>
      <c r="R315" s="142"/>
      <c r="S315" s="142"/>
      <c r="T315" s="142"/>
      <c r="U315" s="143"/>
      <c r="V315" s="75">
        <f>IF($V$7="","",$V$7)</f>
      </c>
      <c r="W315" s="76"/>
      <c r="X315" s="76"/>
      <c r="Y315" s="76"/>
      <c r="Z315" s="77"/>
      <c r="AA315" s="72"/>
      <c r="AB315" s="72"/>
      <c r="AC315" s="78">
        <f>IF($AC$7="","",$AC$7)</f>
      </c>
      <c r="AD315" s="78"/>
      <c r="AE315" s="78"/>
      <c r="AF315" s="78"/>
      <c r="AG315" s="78"/>
      <c r="AH315" s="78"/>
      <c r="AI315" s="78"/>
      <c r="AJ315" s="78"/>
      <c r="AK315" s="78"/>
      <c r="AL315" s="78"/>
      <c r="AM315" s="78"/>
      <c r="AN315" s="78"/>
      <c r="AO315" s="78"/>
      <c r="AP315" s="78"/>
    </row>
    <row r="316" spans="1:42" ht="13.5" customHeight="1">
      <c r="A316" s="132" t="str">
        <f>$A$8</f>
        <v>派遣種別および事業費
</v>
      </c>
      <c r="B316" s="133"/>
      <c r="C316" s="134"/>
      <c r="D316" s="62" t="str">
        <f>$D$8</f>
        <v>①個別1：1</v>
      </c>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3"/>
      <c r="AD316" s="63"/>
      <c r="AE316" s="54"/>
      <c r="AF316" s="55"/>
      <c r="AG316" s="55"/>
      <c r="AH316" s="55"/>
      <c r="AI316" s="55"/>
      <c r="AJ316" s="55"/>
      <c r="AK316" s="55"/>
      <c r="AL316" s="55"/>
      <c r="AM316" s="55"/>
      <c r="AN316" s="55"/>
      <c r="AO316" s="55"/>
      <c r="AP316" s="56"/>
    </row>
    <row r="317" spans="1:42" ht="13.5">
      <c r="A317" s="125" t="str">
        <f>$A$9</f>
        <v>単価(30分1人あたり)</v>
      </c>
      <c r="B317" s="126"/>
      <c r="C317" s="127"/>
      <c r="D317" s="128">
        <f>$D$9</f>
        <v>800</v>
      </c>
      <c r="E317" s="129"/>
      <c r="F317" s="129"/>
      <c r="G317" s="129"/>
      <c r="H317" s="129"/>
      <c r="I317" s="129"/>
      <c r="J317" s="129"/>
      <c r="K317" s="129"/>
      <c r="L317" s="129"/>
      <c r="M317" s="130"/>
      <c r="N317" s="131"/>
      <c r="O317" s="131"/>
      <c r="P317" s="131"/>
      <c r="Q317" s="131"/>
      <c r="R317" s="131"/>
      <c r="S317" s="131"/>
      <c r="T317" s="131"/>
      <c r="U317" s="131"/>
      <c r="V317" s="131"/>
      <c r="W317" s="64"/>
      <c r="X317" s="64"/>
      <c r="Y317" s="64"/>
      <c r="Z317" s="64"/>
      <c r="AA317" s="64"/>
      <c r="AB317" s="64"/>
      <c r="AC317" s="64"/>
      <c r="AD317" s="64"/>
      <c r="AE317" s="57"/>
      <c r="AF317" s="58"/>
      <c r="AG317" s="58"/>
      <c r="AH317" s="58"/>
      <c r="AI317" s="58"/>
      <c r="AJ317" s="58"/>
      <c r="AK317" s="58"/>
      <c r="AL317" s="58"/>
      <c r="AM317" s="58"/>
      <c r="AN317" s="58"/>
      <c r="AO317" s="58"/>
      <c r="AP317" s="59"/>
    </row>
    <row r="318" ht="3" customHeight="1"/>
    <row r="319" spans="1:44" ht="13.5" customHeight="1">
      <c r="A319" s="115" t="str">
        <f>$A$11</f>
        <v>日付</v>
      </c>
      <c r="B319" s="115" t="str">
        <f>$B$11</f>
        <v>曜日</v>
      </c>
      <c r="C319" s="116" t="str">
        <f>$C$11</f>
        <v>行先</v>
      </c>
      <c r="D319" s="117"/>
      <c r="E319" s="117"/>
      <c r="F319" s="117"/>
      <c r="G319" s="117"/>
      <c r="H319" s="117"/>
      <c r="I319" s="117"/>
      <c r="J319" s="117"/>
      <c r="K319" s="118"/>
      <c r="L319" s="61" t="str">
        <f>$L$11</f>
        <v>移動支援計画</v>
      </c>
      <c r="M319" s="61"/>
      <c r="N319" s="61"/>
      <c r="O319" s="61"/>
      <c r="P319" s="61"/>
      <c r="Q319" s="61"/>
      <c r="R319" s="61" t="str">
        <f>$R$11</f>
        <v>サービス提供時間</v>
      </c>
      <c r="S319" s="61"/>
      <c r="T319" s="61"/>
      <c r="U319" s="111"/>
      <c r="V319" s="112" t="str">
        <f>$V$11</f>
        <v>算定
時間数</v>
      </c>
      <c r="W319" s="113"/>
      <c r="X319" s="110" t="str">
        <f>$X$11</f>
        <v>算定
単価</v>
      </c>
      <c r="Y319" s="61"/>
      <c r="Z319" s="61" t="str">
        <f>$Z$11</f>
        <v>事業費(C)</v>
      </c>
      <c r="AA319" s="61"/>
      <c r="AB319" s="61"/>
      <c r="AC319" s="61" t="str">
        <f>$AC$11</f>
        <v>利用者負担額(D)</v>
      </c>
      <c r="AD319" s="61"/>
      <c r="AE319" s="61"/>
      <c r="AF319" s="61" t="str">
        <f>$AF$11</f>
        <v>移動支援事業費(E)</v>
      </c>
      <c r="AG319" s="61"/>
      <c r="AH319" s="61"/>
      <c r="AI319" s="60" t="str">
        <f>$AI$11</f>
        <v>サービス
提供者印</v>
      </c>
      <c r="AJ319" s="60"/>
      <c r="AK319" s="60" t="str">
        <f>$AM$11</f>
        <v>利用者
確認印</v>
      </c>
      <c r="AL319" s="60"/>
      <c r="AM319" s="60"/>
      <c r="AN319" s="60"/>
      <c r="AO319" s="60"/>
      <c r="AP319" s="60"/>
      <c r="AQ319" s="108" t="s">
        <v>45</v>
      </c>
      <c r="AR319" s="109" t="s">
        <v>46</v>
      </c>
    </row>
    <row r="320" spans="1:45" ht="13.5" customHeight="1">
      <c r="A320" s="115"/>
      <c r="B320" s="115"/>
      <c r="C320" s="119"/>
      <c r="D320" s="120"/>
      <c r="E320" s="120"/>
      <c r="F320" s="120"/>
      <c r="G320" s="120"/>
      <c r="H320" s="120"/>
      <c r="I320" s="120"/>
      <c r="J320" s="120"/>
      <c r="K320" s="121"/>
      <c r="L320" s="110" t="str">
        <f>$L$12</f>
        <v>開始
時間</v>
      </c>
      <c r="M320" s="61"/>
      <c r="N320" s="110" t="str">
        <f>$N$12</f>
        <v>終了
時間</v>
      </c>
      <c r="O320" s="61"/>
      <c r="P320" s="61" t="str">
        <f>$P$12</f>
        <v>計画時間数</v>
      </c>
      <c r="Q320" s="61"/>
      <c r="R320" s="110" t="str">
        <f>$R$12</f>
        <v>開始
時間</v>
      </c>
      <c r="S320" s="61"/>
      <c r="T320" s="110" t="str">
        <f>$T$12</f>
        <v>終了
時間</v>
      </c>
      <c r="U320" s="111"/>
      <c r="V320" s="114"/>
      <c r="W320" s="113"/>
      <c r="X320" s="61"/>
      <c r="Y320" s="61"/>
      <c r="Z320" s="61" t="str">
        <f>$Z$12</f>
        <v>A×B×2</v>
      </c>
      <c r="AA320" s="61"/>
      <c r="AB320" s="61"/>
      <c r="AC320" s="61" t="str">
        <f>$AC$12</f>
        <v>C×10%</v>
      </c>
      <c r="AD320" s="61"/>
      <c r="AE320" s="61"/>
      <c r="AF320" s="61" t="str">
        <f>$AF$12</f>
        <v>C-D</v>
      </c>
      <c r="AG320" s="61"/>
      <c r="AH320" s="61"/>
      <c r="AI320" s="60"/>
      <c r="AJ320" s="60"/>
      <c r="AK320" s="60"/>
      <c r="AL320" s="60"/>
      <c r="AM320" s="60"/>
      <c r="AN320" s="60"/>
      <c r="AO320" s="60"/>
      <c r="AP320" s="60"/>
      <c r="AQ320" s="108"/>
      <c r="AR320" s="109"/>
      <c r="AS320" s="4"/>
    </row>
    <row r="321" spans="1:45" ht="13.5">
      <c r="A321" s="115"/>
      <c r="B321" s="115"/>
      <c r="C321" s="122"/>
      <c r="D321" s="123"/>
      <c r="E321" s="123"/>
      <c r="F321" s="123"/>
      <c r="G321" s="123"/>
      <c r="H321" s="123"/>
      <c r="I321" s="123"/>
      <c r="J321" s="123"/>
      <c r="K321" s="124"/>
      <c r="L321" s="61"/>
      <c r="M321" s="61"/>
      <c r="N321" s="61"/>
      <c r="O321" s="61"/>
      <c r="P321" s="61" t="str">
        <f>$P$13</f>
        <v>時間</v>
      </c>
      <c r="Q321" s="61"/>
      <c r="R321" s="61"/>
      <c r="S321" s="61"/>
      <c r="T321" s="61"/>
      <c r="U321" s="111"/>
      <c r="V321" s="107" t="str">
        <f>$V$13</f>
        <v>時間(A)</v>
      </c>
      <c r="W321" s="61"/>
      <c r="X321" s="61" t="str">
        <f>$X$13</f>
        <v>単価(B)</v>
      </c>
      <c r="Y321" s="61"/>
      <c r="Z321" s="61"/>
      <c r="AA321" s="61"/>
      <c r="AB321" s="61"/>
      <c r="AC321" s="61"/>
      <c r="AD321" s="61"/>
      <c r="AE321" s="61"/>
      <c r="AF321" s="61"/>
      <c r="AG321" s="61"/>
      <c r="AH321" s="61"/>
      <c r="AI321" s="60"/>
      <c r="AJ321" s="60"/>
      <c r="AK321" s="60"/>
      <c r="AL321" s="60"/>
      <c r="AM321" s="60"/>
      <c r="AN321" s="60"/>
      <c r="AO321" s="60"/>
      <c r="AP321" s="60"/>
      <c r="AQ321" s="108"/>
      <c r="AR321" s="109"/>
      <c r="AS321" s="4"/>
    </row>
    <row r="322" spans="1:45" ht="19.5" customHeight="1">
      <c r="A322" s="3"/>
      <c r="B322" s="33">
        <f aca="true" t="shared" si="91" ref="B322:B352">IF(A322,CHOOSE(WEEKDAY(name_fday+A322-1,1),"日","月","火","水","木","金","土"),"")</f>
      </c>
      <c r="C322" s="52"/>
      <c r="D322" s="52"/>
      <c r="E322" s="52"/>
      <c r="F322" s="52"/>
      <c r="G322" s="52"/>
      <c r="H322" s="52"/>
      <c r="I322" s="52"/>
      <c r="J322" s="52"/>
      <c r="K322" s="52"/>
      <c r="L322" s="34">
        <f>IF(R322="","",IF(R322=0,0,R322))</f>
      </c>
      <c r="M322" s="35">
        <f>IF(AND(R322="",S322=""),"",IF(S322=0,0,S322))</f>
      </c>
      <c r="N322" s="34">
        <f>IF(T322="","",IF(T322=0,0,T322))</f>
      </c>
      <c r="O322" s="35">
        <f>IF(AND(T322="",U322=""),"",IF(U322=0,0,U322))</f>
      </c>
      <c r="P322" s="102">
        <f>IF(V322="","",V322)</f>
      </c>
      <c r="Q322" s="102"/>
      <c r="R322" s="36"/>
      <c r="S322" s="37"/>
      <c r="T322" s="36"/>
      <c r="U322" s="38"/>
      <c r="V322" s="105"/>
      <c r="W322" s="106"/>
      <c r="X322" s="102">
        <f>IF(V322="","",800)</f>
      </c>
      <c r="Y322" s="102"/>
      <c r="Z322" s="101">
        <f>IF(V322="","",V322*X322*2)</f>
      </c>
      <c r="AA322" s="101"/>
      <c r="AB322" s="101"/>
      <c r="AC322" s="101">
        <f>IF(V322="","",MIN(AQ322+AR322,$Q$2)-AR322)</f>
      </c>
      <c r="AD322" s="101"/>
      <c r="AE322" s="101"/>
      <c r="AF322" s="101">
        <f>IF(V322="","",Z322-AC322)</f>
      </c>
      <c r="AG322" s="101"/>
      <c r="AH322" s="101"/>
      <c r="AI322" s="52"/>
      <c r="AJ322" s="52"/>
      <c r="AK322" s="52"/>
      <c r="AL322" s="52"/>
      <c r="AM322" s="52"/>
      <c r="AN322" s="52"/>
      <c r="AO322" s="52"/>
      <c r="AP322" s="52"/>
      <c r="AQ322" s="5">
        <f>IF(V322="","",Z322*0.1)</f>
      </c>
      <c r="AR322" s="6">
        <f>IF(V322="","",AC310)</f>
      </c>
      <c r="AS322" s="10"/>
    </row>
    <row r="323" spans="1:45" ht="19.5" customHeight="1">
      <c r="A323" s="3"/>
      <c r="B323" s="33">
        <f t="shared" si="91"/>
      </c>
      <c r="C323" s="52"/>
      <c r="D323" s="52"/>
      <c r="E323" s="52"/>
      <c r="F323" s="52"/>
      <c r="G323" s="52"/>
      <c r="H323" s="52"/>
      <c r="I323" s="52"/>
      <c r="J323" s="52"/>
      <c r="K323" s="52"/>
      <c r="L323" s="34">
        <f aca="true" t="shared" si="92" ref="L323:L352">IF(R323="","",IF(R323=0,0,R323))</f>
      </c>
      <c r="M323" s="35">
        <f aca="true" t="shared" si="93" ref="M323:M352">IF(AND(R323="",S323=""),"",IF(S323=0,0,S323))</f>
      </c>
      <c r="N323" s="34">
        <f aca="true" t="shared" si="94" ref="N323:N352">IF(T323="","",IF(T323=0,0,T323))</f>
      </c>
      <c r="O323" s="35">
        <f aca="true" t="shared" si="95" ref="O323:O352">IF(AND(T323="",U323=""),"",IF(U323=0,0,U323))</f>
      </c>
      <c r="P323" s="102">
        <f aca="true" t="shared" si="96" ref="P323:P352">IF(V323="","",V323)</f>
      </c>
      <c r="Q323" s="102"/>
      <c r="R323" s="36"/>
      <c r="S323" s="37"/>
      <c r="T323" s="36"/>
      <c r="U323" s="38"/>
      <c r="V323" s="105"/>
      <c r="W323" s="106"/>
      <c r="X323" s="102">
        <f aca="true" t="shared" si="97" ref="X323:X352">IF(V323="","",800)</f>
      </c>
      <c r="Y323" s="102"/>
      <c r="Z323" s="101">
        <f aca="true" t="shared" si="98" ref="Z323:Z352">IF(V323="","",V323*X323*2)</f>
      </c>
      <c r="AA323" s="101"/>
      <c r="AB323" s="101"/>
      <c r="AC323" s="101">
        <f aca="true" t="shared" si="99" ref="AC323:AC352">IF(V323="","",MIN(AQ323+AR323,$Q$2)-AR323)</f>
      </c>
      <c r="AD323" s="101"/>
      <c r="AE323" s="101"/>
      <c r="AF323" s="101">
        <f aca="true" t="shared" si="100" ref="AF323:AF352">IF(V323="","",Z323-AC323)</f>
      </c>
      <c r="AG323" s="101"/>
      <c r="AH323" s="101"/>
      <c r="AI323" s="52"/>
      <c r="AJ323" s="52"/>
      <c r="AK323" s="52"/>
      <c r="AL323" s="52"/>
      <c r="AM323" s="52"/>
      <c r="AN323" s="52"/>
      <c r="AO323" s="52"/>
      <c r="AP323" s="52"/>
      <c r="AQ323" s="5">
        <f>IF(V323="","",Z323*0.1)</f>
      </c>
      <c r="AR323" s="6">
        <f>IF(V323="","",SUM($AC$322:AC322)+$AR$322)</f>
      </c>
      <c r="AS323" s="10"/>
    </row>
    <row r="324" spans="1:44" ht="19.5" customHeight="1">
      <c r="A324" s="3"/>
      <c r="B324" s="33">
        <f t="shared" si="91"/>
      </c>
      <c r="C324" s="52"/>
      <c r="D324" s="52"/>
      <c r="E324" s="52"/>
      <c r="F324" s="52"/>
      <c r="G324" s="52"/>
      <c r="H324" s="52"/>
      <c r="I324" s="52"/>
      <c r="J324" s="52"/>
      <c r="K324" s="52"/>
      <c r="L324" s="34">
        <f t="shared" si="92"/>
      </c>
      <c r="M324" s="35">
        <f t="shared" si="93"/>
      </c>
      <c r="N324" s="34">
        <f t="shared" si="94"/>
      </c>
      <c r="O324" s="35">
        <f t="shared" si="95"/>
      </c>
      <c r="P324" s="102">
        <f t="shared" si="96"/>
      </c>
      <c r="Q324" s="102"/>
      <c r="R324" s="36"/>
      <c r="S324" s="37"/>
      <c r="T324" s="36"/>
      <c r="U324" s="38"/>
      <c r="V324" s="105"/>
      <c r="W324" s="106"/>
      <c r="X324" s="102">
        <f t="shared" si="97"/>
      </c>
      <c r="Y324" s="102"/>
      <c r="Z324" s="101">
        <f t="shared" si="98"/>
      </c>
      <c r="AA324" s="101"/>
      <c r="AB324" s="101"/>
      <c r="AC324" s="101">
        <f t="shared" si="99"/>
      </c>
      <c r="AD324" s="101"/>
      <c r="AE324" s="101"/>
      <c r="AF324" s="101">
        <f t="shared" si="100"/>
      </c>
      <c r="AG324" s="101"/>
      <c r="AH324" s="101"/>
      <c r="AI324" s="52"/>
      <c r="AJ324" s="52"/>
      <c r="AK324" s="52"/>
      <c r="AL324" s="52"/>
      <c r="AM324" s="52"/>
      <c r="AN324" s="52"/>
      <c r="AO324" s="52"/>
      <c r="AP324" s="52"/>
      <c r="AQ324" s="5">
        <f aca="true" t="shared" si="101" ref="AQ324:AQ352">IF(V324="","",Z324*0.1)</f>
      </c>
      <c r="AR324" s="6">
        <f>IF(V324="","",SUM($AC$322:AC323)+$AR$322)</f>
      </c>
    </row>
    <row r="325" spans="1:44" ht="19.5" customHeight="1">
      <c r="A325" s="3"/>
      <c r="B325" s="33">
        <f t="shared" si="91"/>
      </c>
      <c r="C325" s="52"/>
      <c r="D325" s="52"/>
      <c r="E325" s="52"/>
      <c r="F325" s="52"/>
      <c r="G325" s="52"/>
      <c r="H325" s="52"/>
      <c r="I325" s="52"/>
      <c r="J325" s="52"/>
      <c r="K325" s="52"/>
      <c r="L325" s="34">
        <f t="shared" si="92"/>
      </c>
      <c r="M325" s="35">
        <f t="shared" si="93"/>
      </c>
      <c r="N325" s="34">
        <f t="shared" si="94"/>
      </c>
      <c r="O325" s="35">
        <f t="shared" si="95"/>
      </c>
      <c r="P325" s="102">
        <f t="shared" si="96"/>
      </c>
      <c r="Q325" s="102"/>
      <c r="R325" s="36"/>
      <c r="S325" s="37"/>
      <c r="T325" s="36"/>
      <c r="U325" s="38"/>
      <c r="V325" s="105"/>
      <c r="W325" s="106"/>
      <c r="X325" s="102">
        <f t="shared" si="97"/>
      </c>
      <c r="Y325" s="102"/>
      <c r="Z325" s="101">
        <f t="shared" si="98"/>
      </c>
      <c r="AA325" s="101"/>
      <c r="AB325" s="101"/>
      <c r="AC325" s="101">
        <f t="shared" si="99"/>
      </c>
      <c r="AD325" s="101"/>
      <c r="AE325" s="101"/>
      <c r="AF325" s="101">
        <f t="shared" si="100"/>
      </c>
      <c r="AG325" s="101"/>
      <c r="AH325" s="101"/>
      <c r="AI325" s="52"/>
      <c r="AJ325" s="52"/>
      <c r="AK325" s="52"/>
      <c r="AL325" s="52"/>
      <c r="AM325" s="52"/>
      <c r="AN325" s="52"/>
      <c r="AO325" s="52"/>
      <c r="AP325" s="52"/>
      <c r="AQ325" s="5">
        <f t="shared" si="101"/>
      </c>
      <c r="AR325" s="6">
        <f>IF(V325="","",SUM($AC$322:AC324)+$AR$322)</f>
      </c>
    </row>
    <row r="326" spans="1:44" ht="19.5" customHeight="1">
      <c r="A326" s="3"/>
      <c r="B326" s="33">
        <f t="shared" si="91"/>
      </c>
      <c r="C326" s="52"/>
      <c r="D326" s="52"/>
      <c r="E326" s="52"/>
      <c r="F326" s="52"/>
      <c r="G326" s="52"/>
      <c r="H326" s="52"/>
      <c r="I326" s="52"/>
      <c r="J326" s="52"/>
      <c r="K326" s="52"/>
      <c r="L326" s="34">
        <f t="shared" si="92"/>
      </c>
      <c r="M326" s="35">
        <f t="shared" si="93"/>
      </c>
      <c r="N326" s="34">
        <f t="shared" si="94"/>
      </c>
      <c r="O326" s="35">
        <f t="shared" si="95"/>
      </c>
      <c r="P326" s="102">
        <f t="shared" si="96"/>
      </c>
      <c r="Q326" s="102"/>
      <c r="R326" s="36"/>
      <c r="S326" s="37"/>
      <c r="T326" s="36"/>
      <c r="U326" s="38"/>
      <c r="V326" s="105"/>
      <c r="W326" s="106"/>
      <c r="X326" s="102">
        <f t="shared" si="97"/>
      </c>
      <c r="Y326" s="102"/>
      <c r="Z326" s="101">
        <f t="shared" si="98"/>
      </c>
      <c r="AA326" s="101"/>
      <c r="AB326" s="101"/>
      <c r="AC326" s="101">
        <f t="shared" si="99"/>
      </c>
      <c r="AD326" s="101"/>
      <c r="AE326" s="101"/>
      <c r="AF326" s="101">
        <f t="shared" si="100"/>
      </c>
      <c r="AG326" s="101"/>
      <c r="AH326" s="101"/>
      <c r="AI326" s="52"/>
      <c r="AJ326" s="52"/>
      <c r="AK326" s="52"/>
      <c r="AL326" s="52"/>
      <c r="AM326" s="52"/>
      <c r="AN326" s="52"/>
      <c r="AO326" s="52"/>
      <c r="AP326" s="52"/>
      <c r="AQ326" s="5">
        <f t="shared" si="101"/>
      </c>
      <c r="AR326" s="6">
        <f>IF(V326="","",SUM($AC$322:AC325)+$AR$322)</f>
      </c>
    </row>
    <row r="327" spans="1:44" ht="19.5" customHeight="1">
      <c r="A327" s="3"/>
      <c r="B327" s="33">
        <f t="shared" si="91"/>
      </c>
      <c r="C327" s="52"/>
      <c r="D327" s="52"/>
      <c r="E327" s="52"/>
      <c r="F327" s="52"/>
      <c r="G327" s="52"/>
      <c r="H327" s="52"/>
      <c r="I327" s="52"/>
      <c r="J327" s="52"/>
      <c r="K327" s="52"/>
      <c r="L327" s="34">
        <f t="shared" si="92"/>
      </c>
      <c r="M327" s="35">
        <f t="shared" si="93"/>
      </c>
      <c r="N327" s="34">
        <f t="shared" si="94"/>
      </c>
      <c r="O327" s="35">
        <f t="shared" si="95"/>
      </c>
      <c r="P327" s="102">
        <f t="shared" si="96"/>
      </c>
      <c r="Q327" s="102"/>
      <c r="R327" s="36"/>
      <c r="S327" s="37"/>
      <c r="T327" s="36"/>
      <c r="U327" s="38"/>
      <c r="V327" s="105"/>
      <c r="W327" s="106"/>
      <c r="X327" s="102">
        <f t="shared" si="97"/>
      </c>
      <c r="Y327" s="102"/>
      <c r="Z327" s="101">
        <f t="shared" si="98"/>
      </c>
      <c r="AA327" s="101"/>
      <c r="AB327" s="101"/>
      <c r="AC327" s="101">
        <f t="shared" si="99"/>
      </c>
      <c r="AD327" s="101"/>
      <c r="AE327" s="101"/>
      <c r="AF327" s="101">
        <f t="shared" si="100"/>
      </c>
      <c r="AG327" s="101"/>
      <c r="AH327" s="101"/>
      <c r="AI327" s="52"/>
      <c r="AJ327" s="52"/>
      <c r="AK327" s="52"/>
      <c r="AL327" s="52"/>
      <c r="AM327" s="52"/>
      <c r="AN327" s="52"/>
      <c r="AO327" s="52"/>
      <c r="AP327" s="52"/>
      <c r="AQ327" s="5">
        <f t="shared" si="101"/>
      </c>
      <c r="AR327" s="6">
        <f>IF(V327="","",SUM($AC$322:AC326)+$AR$322)</f>
      </c>
    </row>
    <row r="328" spans="1:44" ht="19.5" customHeight="1">
      <c r="A328" s="3"/>
      <c r="B328" s="33">
        <f t="shared" si="91"/>
      </c>
      <c r="C328" s="52"/>
      <c r="D328" s="52"/>
      <c r="E328" s="52"/>
      <c r="F328" s="52"/>
      <c r="G328" s="52"/>
      <c r="H328" s="52"/>
      <c r="I328" s="52"/>
      <c r="J328" s="52"/>
      <c r="K328" s="52"/>
      <c r="L328" s="34">
        <f t="shared" si="92"/>
      </c>
      <c r="M328" s="35">
        <f t="shared" si="93"/>
      </c>
      <c r="N328" s="34">
        <f t="shared" si="94"/>
      </c>
      <c r="O328" s="35">
        <f t="shared" si="95"/>
      </c>
      <c r="P328" s="102">
        <f t="shared" si="96"/>
      </c>
      <c r="Q328" s="102"/>
      <c r="R328" s="36"/>
      <c r="S328" s="37"/>
      <c r="T328" s="36"/>
      <c r="U328" s="38"/>
      <c r="V328" s="105"/>
      <c r="W328" s="106"/>
      <c r="X328" s="102">
        <f t="shared" si="97"/>
      </c>
      <c r="Y328" s="102"/>
      <c r="Z328" s="101">
        <f t="shared" si="98"/>
      </c>
      <c r="AA328" s="101"/>
      <c r="AB328" s="101"/>
      <c r="AC328" s="101">
        <f t="shared" si="99"/>
      </c>
      <c r="AD328" s="101"/>
      <c r="AE328" s="101"/>
      <c r="AF328" s="101">
        <f t="shared" si="100"/>
      </c>
      <c r="AG328" s="101"/>
      <c r="AH328" s="101"/>
      <c r="AI328" s="52"/>
      <c r="AJ328" s="52"/>
      <c r="AK328" s="52"/>
      <c r="AL328" s="52"/>
      <c r="AM328" s="52"/>
      <c r="AN328" s="52"/>
      <c r="AO328" s="52"/>
      <c r="AP328" s="52"/>
      <c r="AQ328" s="5">
        <f t="shared" si="101"/>
      </c>
      <c r="AR328" s="6">
        <f>IF(V328="","",SUM($AC$322:AC327)+$AR$322)</f>
      </c>
    </row>
    <row r="329" spans="1:44" ht="19.5" customHeight="1">
      <c r="A329" s="3"/>
      <c r="B329" s="33">
        <f t="shared" si="91"/>
      </c>
      <c r="C329" s="52"/>
      <c r="D329" s="52"/>
      <c r="E329" s="52"/>
      <c r="F329" s="52"/>
      <c r="G329" s="52"/>
      <c r="H329" s="52"/>
      <c r="I329" s="52"/>
      <c r="J329" s="52"/>
      <c r="K329" s="52"/>
      <c r="L329" s="34">
        <f t="shared" si="92"/>
      </c>
      <c r="M329" s="35">
        <f t="shared" si="93"/>
      </c>
      <c r="N329" s="34">
        <f t="shared" si="94"/>
      </c>
      <c r="O329" s="35">
        <f t="shared" si="95"/>
      </c>
      <c r="P329" s="102">
        <f t="shared" si="96"/>
      </c>
      <c r="Q329" s="102"/>
      <c r="R329" s="36"/>
      <c r="S329" s="37"/>
      <c r="T329" s="36"/>
      <c r="U329" s="38"/>
      <c r="V329" s="105"/>
      <c r="W329" s="106"/>
      <c r="X329" s="102">
        <f t="shared" si="97"/>
      </c>
      <c r="Y329" s="102"/>
      <c r="Z329" s="101">
        <f t="shared" si="98"/>
      </c>
      <c r="AA329" s="101"/>
      <c r="AB329" s="101"/>
      <c r="AC329" s="101">
        <f t="shared" si="99"/>
      </c>
      <c r="AD329" s="101"/>
      <c r="AE329" s="101"/>
      <c r="AF329" s="101">
        <f t="shared" si="100"/>
      </c>
      <c r="AG329" s="101"/>
      <c r="AH329" s="101"/>
      <c r="AI329" s="52"/>
      <c r="AJ329" s="52"/>
      <c r="AK329" s="52"/>
      <c r="AL329" s="52"/>
      <c r="AM329" s="52"/>
      <c r="AN329" s="52"/>
      <c r="AO329" s="52"/>
      <c r="AP329" s="52"/>
      <c r="AQ329" s="5">
        <f t="shared" si="101"/>
      </c>
      <c r="AR329" s="6">
        <f>IF(V329="","",SUM($AC$322:AC328)+$AR$322)</f>
      </c>
    </row>
    <row r="330" spans="1:44" ht="19.5" customHeight="1">
      <c r="A330" s="3"/>
      <c r="B330" s="33">
        <f t="shared" si="91"/>
      </c>
      <c r="C330" s="52"/>
      <c r="D330" s="52"/>
      <c r="E330" s="52"/>
      <c r="F330" s="52"/>
      <c r="G330" s="52"/>
      <c r="H330" s="52"/>
      <c r="I330" s="52"/>
      <c r="J330" s="52"/>
      <c r="K330" s="52"/>
      <c r="L330" s="34">
        <f t="shared" si="92"/>
      </c>
      <c r="M330" s="35">
        <f t="shared" si="93"/>
      </c>
      <c r="N330" s="34">
        <f t="shared" si="94"/>
      </c>
      <c r="O330" s="35">
        <f t="shared" si="95"/>
      </c>
      <c r="P330" s="102">
        <f t="shared" si="96"/>
      </c>
      <c r="Q330" s="102"/>
      <c r="R330" s="36"/>
      <c r="S330" s="37"/>
      <c r="T330" s="36"/>
      <c r="U330" s="38"/>
      <c r="V330" s="105"/>
      <c r="W330" s="106"/>
      <c r="X330" s="102">
        <f t="shared" si="97"/>
      </c>
      <c r="Y330" s="102"/>
      <c r="Z330" s="101">
        <f t="shared" si="98"/>
      </c>
      <c r="AA330" s="101"/>
      <c r="AB330" s="101"/>
      <c r="AC330" s="101">
        <f t="shared" si="99"/>
      </c>
      <c r="AD330" s="101"/>
      <c r="AE330" s="101"/>
      <c r="AF330" s="101">
        <f t="shared" si="100"/>
      </c>
      <c r="AG330" s="101"/>
      <c r="AH330" s="101"/>
      <c r="AI330" s="52"/>
      <c r="AJ330" s="52"/>
      <c r="AK330" s="52"/>
      <c r="AL330" s="52"/>
      <c r="AM330" s="52"/>
      <c r="AN330" s="52"/>
      <c r="AO330" s="52"/>
      <c r="AP330" s="52"/>
      <c r="AQ330" s="5">
        <f t="shared" si="101"/>
      </c>
      <c r="AR330" s="6">
        <f>IF(V330="","",SUM($AC$322:AC329)+$AR$322)</f>
      </c>
    </row>
    <row r="331" spans="1:44" ht="19.5" customHeight="1">
      <c r="A331" s="3"/>
      <c r="B331" s="33">
        <f t="shared" si="91"/>
      </c>
      <c r="C331" s="52"/>
      <c r="D331" s="52"/>
      <c r="E331" s="52"/>
      <c r="F331" s="52"/>
      <c r="G331" s="52"/>
      <c r="H331" s="52"/>
      <c r="I331" s="52"/>
      <c r="J331" s="52"/>
      <c r="K331" s="52"/>
      <c r="L331" s="34">
        <f t="shared" si="92"/>
      </c>
      <c r="M331" s="35">
        <f t="shared" si="93"/>
      </c>
      <c r="N331" s="34">
        <f t="shared" si="94"/>
      </c>
      <c r="O331" s="35">
        <f t="shared" si="95"/>
      </c>
      <c r="P331" s="102">
        <f t="shared" si="96"/>
      </c>
      <c r="Q331" s="102"/>
      <c r="R331" s="36"/>
      <c r="S331" s="37"/>
      <c r="T331" s="36"/>
      <c r="U331" s="38"/>
      <c r="V331" s="105"/>
      <c r="W331" s="106"/>
      <c r="X331" s="102">
        <f t="shared" si="97"/>
      </c>
      <c r="Y331" s="102"/>
      <c r="Z331" s="101">
        <f t="shared" si="98"/>
      </c>
      <c r="AA331" s="101"/>
      <c r="AB331" s="101"/>
      <c r="AC331" s="101">
        <f t="shared" si="99"/>
      </c>
      <c r="AD331" s="101"/>
      <c r="AE331" s="101"/>
      <c r="AF331" s="101">
        <f t="shared" si="100"/>
      </c>
      <c r="AG331" s="101"/>
      <c r="AH331" s="101"/>
      <c r="AI331" s="52"/>
      <c r="AJ331" s="52"/>
      <c r="AK331" s="52"/>
      <c r="AL331" s="52"/>
      <c r="AM331" s="52"/>
      <c r="AN331" s="52"/>
      <c r="AO331" s="52"/>
      <c r="AP331" s="52"/>
      <c r="AQ331" s="5">
        <f t="shared" si="101"/>
      </c>
      <c r="AR331" s="6">
        <f>IF(V331="","",SUM($AC$322:AC330)+$AR$322)</f>
      </c>
    </row>
    <row r="332" spans="1:44" ht="19.5" customHeight="1">
      <c r="A332" s="3"/>
      <c r="B332" s="33">
        <f t="shared" si="91"/>
      </c>
      <c r="C332" s="52"/>
      <c r="D332" s="52"/>
      <c r="E332" s="52"/>
      <c r="F332" s="52"/>
      <c r="G332" s="52"/>
      <c r="H332" s="52"/>
      <c r="I332" s="52"/>
      <c r="J332" s="52"/>
      <c r="K332" s="52"/>
      <c r="L332" s="34">
        <f t="shared" si="92"/>
      </c>
      <c r="M332" s="35">
        <f t="shared" si="93"/>
      </c>
      <c r="N332" s="34">
        <f t="shared" si="94"/>
      </c>
      <c r="O332" s="35">
        <f t="shared" si="95"/>
      </c>
      <c r="P332" s="102">
        <f t="shared" si="96"/>
      </c>
      <c r="Q332" s="102"/>
      <c r="R332" s="36"/>
      <c r="S332" s="37"/>
      <c r="T332" s="36"/>
      <c r="U332" s="38"/>
      <c r="V332" s="105"/>
      <c r="W332" s="106"/>
      <c r="X332" s="102">
        <f t="shared" si="97"/>
      </c>
      <c r="Y332" s="102"/>
      <c r="Z332" s="101">
        <f t="shared" si="98"/>
      </c>
      <c r="AA332" s="101"/>
      <c r="AB332" s="101"/>
      <c r="AC332" s="101">
        <f t="shared" si="99"/>
      </c>
      <c r="AD332" s="101"/>
      <c r="AE332" s="101"/>
      <c r="AF332" s="101">
        <f t="shared" si="100"/>
      </c>
      <c r="AG332" s="101"/>
      <c r="AH332" s="101"/>
      <c r="AI332" s="52"/>
      <c r="AJ332" s="52"/>
      <c r="AK332" s="52"/>
      <c r="AL332" s="52"/>
      <c r="AM332" s="52"/>
      <c r="AN332" s="52"/>
      <c r="AO332" s="52"/>
      <c r="AP332" s="52"/>
      <c r="AQ332" s="5">
        <f t="shared" si="101"/>
      </c>
      <c r="AR332" s="6">
        <f>IF(V332="","",SUM($AC$322:AC331)+$AR$322)</f>
      </c>
    </row>
    <row r="333" spans="1:44" ht="19.5" customHeight="1">
      <c r="A333" s="3"/>
      <c r="B333" s="33">
        <f t="shared" si="91"/>
      </c>
      <c r="C333" s="52"/>
      <c r="D333" s="52"/>
      <c r="E333" s="52"/>
      <c r="F333" s="52"/>
      <c r="G333" s="52"/>
      <c r="H333" s="52"/>
      <c r="I333" s="52"/>
      <c r="J333" s="52"/>
      <c r="K333" s="52"/>
      <c r="L333" s="34">
        <f t="shared" si="92"/>
      </c>
      <c r="M333" s="35">
        <f t="shared" si="93"/>
      </c>
      <c r="N333" s="34">
        <f t="shared" si="94"/>
      </c>
      <c r="O333" s="35">
        <f t="shared" si="95"/>
      </c>
      <c r="P333" s="102">
        <f t="shared" si="96"/>
      </c>
      <c r="Q333" s="102"/>
      <c r="R333" s="36"/>
      <c r="S333" s="37"/>
      <c r="T333" s="36"/>
      <c r="U333" s="38"/>
      <c r="V333" s="105"/>
      <c r="W333" s="106"/>
      <c r="X333" s="102">
        <f t="shared" si="97"/>
      </c>
      <c r="Y333" s="102"/>
      <c r="Z333" s="101">
        <f t="shared" si="98"/>
      </c>
      <c r="AA333" s="101"/>
      <c r="AB333" s="101"/>
      <c r="AC333" s="101">
        <f t="shared" si="99"/>
      </c>
      <c r="AD333" s="101"/>
      <c r="AE333" s="101"/>
      <c r="AF333" s="101">
        <f t="shared" si="100"/>
      </c>
      <c r="AG333" s="101"/>
      <c r="AH333" s="101"/>
      <c r="AI333" s="52"/>
      <c r="AJ333" s="52"/>
      <c r="AK333" s="52"/>
      <c r="AL333" s="52"/>
      <c r="AM333" s="52"/>
      <c r="AN333" s="52"/>
      <c r="AO333" s="52"/>
      <c r="AP333" s="52"/>
      <c r="AQ333" s="5">
        <f t="shared" si="101"/>
      </c>
      <c r="AR333" s="6">
        <f>IF(V333="","",SUM($AC$322:AC332)+$AR$322)</f>
      </c>
    </row>
    <row r="334" spans="1:44" ht="19.5" customHeight="1">
      <c r="A334" s="3"/>
      <c r="B334" s="33">
        <f t="shared" si="91"/>
      </c>
      <c r="C334" s="52"/>
      <c r="D334" s="52"/>
      <c r="E334" s="52"/>
      <c r="F334" s="52"/>
      <c r="G334" s="52"/>
      <c r="H334" s="52"/>
      <c r="I334" s="52"/>
      <c r="J334" s="52"/>
      <c r="K334" s="52"/>
      <c r="L334" s="34">
        <f t="shared" si="92"/>
      </c>
      <c r="M334" s="35">
        <f t="shared" si="93"/>
      </c>
      <c r="N334" s="34">
        <f t="shared" si="94"/>
      </c>
      <c r="O334" s="35">
        <f t="shared" si="95"/>
      </c>
      <c r="P334" s="102">
        <f t="shared" si="96"/>
      </c>
      <c r="Q334" s="102"/>
      <c r="R334" s="36"/>
      <c r="S334" s="37"/>
      <c r="T334" s="36"/>
      <c r="U334" s="38"/>
      <c r="V334" s="105"/>
      <c r="W334" s="106"/>
      <c r="X334" s="102">
        <f t="shared" si="97"/>
      </c>
      <c r="Y334" s="102"/>
      <c r="Z334" s="101">
        <f t="shared" si="98"/>
      </c>
      <c r="AA334" s="101"/>
      <c r="AB334" s="101"/>
      <c r="AC334" s="101">
        <f t="shared" si="99"/>
      </c>
      <c r="AD334" s="101"/>
      <c r="AE334" s="101"/>
      <c r="AF334" s="101">
        <f t="shared" si="100"/>
      </c>
      <c r="AG334" s="101"/>
      <c r="AH334" s="101"/>
      <c r="AI334" s="52"/>
      <c r="AJ334" s="52"/>
      <c r="AK334" s="52"/>
      <c r="AL334" s="52"/>
      <c r="AM334" s="52"/>
      <c r="AN334" s="52"/>
      <c r="AO334" s="52"/>
      <c r="AP334" s="52"/>
      <c r="AQ334" s="5">
        <f t="shared" si="101"/>
      </c>
      <c r="AR334" s="6">
        <f>IF(V334="","",SUM($AC$322:AC333)+$AR$322)</f>
      </c>
    </row>
    <row r="335" spans="1:44" ht="19.5" customHeight="1">
      <c r="A335" s="3"/>
      <c r="B335" s="33">
        <f t="shared" si="91"/>
      </c>
      <c r="C335" s="52"/>
      <c r="D335" s="52"/>
      <c r="E335" s="52"/>
      <c r="F335" s="52"/>
      <c r="G335" s="52"/>
      <c r="H335" s="52"/>
      <c r="I335" s="52"/>
      <c r="J335" s="52"/>
      <c r="K335" s="52"/>
      <c r="L335" s="34">
        <f t="shared" si="92"/>
      </c>
      <c r="M335" s="35">
        <f t="shared" si="93"/>
      </c>
      <c r="N335" s="34">
        <f t="shared" si="94"/>
      </c>
      <c r="O335" s="35">
        <f t="shared" si="95"/>
      </c>
      <c r="P335" s="102">
        <f t="shared" si="96"/>
      </c>
      <c r="Q335" s="102"/>
      <c r="R335" s="36"/>
      <c r="S335" s="37"/>
      <c r="T335" s="36"/>
      <c r="U335" s="38"/>
      <c r="V335" s="105"/>
      <c r="W335" s="106"/>
      <c r="X335" s="102">
        <f t="shared" si="97"/>
      </c>
      <c r="Y335" s="102"/>
      <c r="Z335" s="101">
        <f t="shared" si="98"/>
      </c>
      <c r="AA335" s="101"/>
      <c r="AB335" s="101"/>
      <c r="AC335" s="101">
        <f t="shared" si="99"/>
      </c>
      <c r="AD335" s="101"/>
      <c r="AE335" s="101"/>
      <c r="AF335" s="101">
        <f t="shared" si="100"/>
      </c>
      <c r="AG335" s="101"/>
      <c r="AH335" s="101"/>
      <c r="AI335" s="52"/>
      <c r="AJ335" s="52"/>
      <c r="AK335" s="52"/>
      <c r="AL335" s="52"/>
      <c r="AM335" s="52"/>
      <c r="AN335" s="52"/>
      <c r="AO335" s="52"/>
      <c r="AP335" s="52"/>
      <c r="AQ335" s="5">
        <f t="shared" si="101"/>
      </c>
      <c r="AR335" s="6">
        <f>IF(V335="","",SUM($AC$322:AC334)+$AR$322)</f>
      </c>
    </row>
    <row r="336" spans="1:44" ht="19.5" customHeight="1">
      <c r="A336" s="3"/>
      <c r="B336" s="33">
        <f t="shared" si="91"/>
      </c>
      <c r="C336" s="52"/>
      <c r="D336" s="52"/>
      <c r="E336" s="52"/>
      <c r="F336" s="52"/>
      <c r="G336" s="52"/>
      <c r="H336" s="52"/>
      <c r="I336" s="52"/>
      <c r="J336" s="52"/>
      <c r="K336" s="52"/>
      <c r="L336" s="34">
        <f t="shared" si="92"/>
      </c>
      <c r="M336" s="35">
        <f t="shared" si="93"/>
      </c>
      <c r="N336" s="34">
        <f t="shared" si="94"/>
      </c>
      <c r="O336" s="35">
        <f t="shared" si="95"/>
      </c>
      <c r="P336" s="102">
        <f t="shared" si="96"/>
      </c>
      <c r="Q336" s="102"/>
      <c r="R336" s="36"/>
      <c r="S336" s="37"/>
      <c r="T336" s="36"/>
      <c r="U336" s="38"/>
      <c r="V336" s="105"/>
      <c r="W336" s="106"/>
      <c r="X336" s="102">
        <f t="shared" si="97"/>
      </c>
      <c r="Y336" s="102"/>
      <c r="Z336" s="101">
        <f t="shared" si="98"/>
      </c>
      <c r="AA336" s="101"/>
      <c r="AB336" s="101"/>
      <c r="AC336" s="101">
        <f t="shared" si="99"/>
      </c>
      <c r="AD336" s="101"/>
      <c r="AE336" s="101"/>
      <c r="AF336" s="101">
        <f t="shared" si="100"/>
      </c>
      <c r="AG336" s="101"/>
      <c r="AH336" s="101"/>
      <c r="AI336" s="52"/>
      <c r="AJ336" s="52"/>
      <c r="AK336" s="52"/>
      <c r="AL336" s="52"/>
      <c r="AM336" s="52"/>
      <c r="AN336" s="52"/>
      <c r="AO336" s="52"/>
      <c r="AP336" s="52"/>
      <c r="AQ336" s="5">
        <f t="shared" si="101"/>
      </c>
      <c r="AR336" s="6">
        <f>IF(V336="","",SUM($AC$322:AC335)+$AR$322)</f>
      </c>
    </row>
    <row r="337" spans="1:44" ht="19.5" customHeight="1">
      <c r="A337" s="3"/>
      <c r="B337" s="33">
        <f t="shared" si="91"/>
      </c>
      <c r="C337" s="52"/>
      <c r="D337" s="52"/>
      <c r="E337" s="52"/>
      <c r="F337" s="52"/>
      <c r="G337" s="52"/>
      <c r="H337" s="52"/>
      <c r="I337" s="52"/>
      <c r="J337" s="52"/>
      <c r="K337" s="52"/>
      <c r="L337" s="34">
        <f t="shared" si="92"/>
      </c>
      <c r="M337" s="35">
        <f t="shared" si="93"/>
      </c>
      <c r="N337" s="34">
        <f t="shared" si="94"/>
      </c>
      <c r="O337" s="35">
        <f t="shared" si="95"/>
      </c>
      <c r="P337" s="102">
        <f t="shared" si="96"/>
      </c>
      <c r="Q337" s="102"/>
      <c r="R337" s="36"/>
      <c r="S337" s="37"/>
      <c r="T337" s="36"/>
      <c r="U337" s="38"/>
      <c r="V337" s="105"/>
      <c r="W337" s="106"/>
      <c r="X337" s="102">
        <f t="shared" si="97"/>
      </c>
      <c r="Y337" s="102"/>
      <c r="Z337" s="101">
        <f t="shared" si="98"/>
      </c>
      <c r="AA337" s="101"/>
      <c r="AB337" s="101"/>
      <c r="AC337" s="101">
        <f t="shared" si="99"/>
      </c>
      <c r="AD337" s="101"/>
      <c r="AE337" s="101"/>
      <c r="AF337" s="101">
        <f t="shared" si="100"/>
      </c>
      <c r="AG337" s="101"/>
      <c r="AH337" s="101"/>
      <c r="AI337" s="52"/>
      <c r="AJ337" s="52"/>
      <c r="AK337" s="52"/>
      <c r="AL337" s="52"/>
      <c r="AM337" s="52"/>
      <c r="AN337" s="52"/>
      <c r="AO337" s="52"/>
      <c r="AP337" s="52"/>
      <c r="AQ337" s="5">
        <f t="shared" si="101"/>
      </c>
      <c r="AR337" s="6">
        <f>IF(V337="","",SUM($AC$322:AC336)+$AR$322)</f>
      </c>
    </row>
    <row r="338" spans="1:44" ht="19.5" customHeight="1">
      <c r="A338" s="3"/>
      <c r="B338" s="33">
        <f t="shared" si="91"/>
      </c>
      <c r="C338" s="52"/>
      <c r="D338" s="52"/>
      <c r="E338" s="52"/>
      <c r="F338" s="52"/>
      <c r="G338" s="52"/>
      <c r="H338" s="52"/>
      <c r="I338" s="52"/>
      <c r="J338" s="52"/>
      <c r="K338" s="52"/>
      <c r="L338" s="34">
        <f t="shared" si="92"/>
      </c>
      <c r="M338" s="35">
        <f t="shared" si="93"/>
      </c>
      <c r="N338" s="34">
        <f t="shared" si="94"/>
      </c>
      <c r="O338" s="35">
        <f t="shared" si="95"/>
      </c>
      <c r="P338" s="102">
        <f t="shared" si="96"/>
      </c>
      <c r="Q338" s="102"/>
      <c r="R338" s="36"/>
      <c r="S338" s="37"/>
      <c r="T338" s="36"/>
      <c r="U338" s="38"/>
      <c r="V338" s="105"/>
      <c r="W338" s="106"/>
      <c r="X338" s="102">
        <f t="shared" si="97"/>
      </c>
      <c r="Y338" s="102"/>
      <c r="Z338" s="101">
        <f t="shared" si="98"/>
      </c>
      <c r="AA338" s="101"/>
      <c r="AB338" s="101"/>
      <c r="AC338" s="101">
        <f t="shared" si="99"/>
      </c>
      <c r="AD338" s="101"/>
      <c r="AE338" s="101"/>
      <c r="AF338" s="101">
        <f t="shared" si="100"/>
      </c>
      <c r="AG338" s="101"/>
      <c r="AH338" s="101"/>
      <c r="AI338" s="52"/>
      <c r="AJ338" s="52"/>
      <c r="AK338" s="52"/>
      <c r="AL338" s="52"/>
      <c r="AM338" s="52"/>
      <c r="AN338" s="52"/>
      <c r="AO338" s="52"/>
      <c r="AP338" s="52"/>
      <c r="AQ338" s="5">
        <f t="shared" si="101"/>
      </c>
      <c r="AR338" s="6">
        <f>IF(V338="","",SUM($AC$322:AC337)+$AR$322)</f>
      </c>
    </row>
    <row r="339" spans="1:44" ht="19.5" customHeight="1">
      <c r="A339" s="3"/>
      <c r="B339" s="33">
        <f t="shared" si="91"/>
      </c>
      <c r="C339" s="52"/>
      <c r="D339" s="52"/>
      <c r="E339" s="52"/>
      <c r="F339" s="52"/>
      <c r="G339" s="52"/>
      <c r="H339" s="52"/>
      <c r="I339" s="52"/>
      <c r="J339" s="52"/>
      <c r="K339" s="52"/>
      <c r="L339" s="34">
        <f t="shared" si="92"/>
      </c>
      <c r="M339" s="35">
        <f t="shared" si="93"/>
      </c>
      <c r="N339" s="34">
        <f t="shared" si="94"/>
      </c>
      <c r="O339" s="35">
        <f t="shared" si="95"/>
      </c>
      <c r="P339" s="102">
        <f t="shared" si="96"/>
      </c>
      <c r="Q339" s="102"/>
      <c r="R339" s="36"/>
      <c r="S339" s="37"/>
      <c r="T339" s="36"/>
      <c r="U339" s="38"/>
      <c r="V339" s="105"/>
      <c r="W339" s="106"/>
      <c r="X339" s="102">
        <f t="shared" si="97"/>
      </c>
      <c r="Y339" s="102"/>
      <c r="Z339" s="101">
        <f t="shared" si="98"/>
      </c>
      <c r="AA339" s="101"/>
      <c r="AB339" s="101"/>
      <c r="AC339" s="101">
        <f t="shared" si="99"/>
      </c>
      <c r="AD339" s="101"/>
      <c r="AE339" s="101"/>
      <c r="AF339" s="101">
        <f t="shared" si="100"/>
      </c>
      <c r="AG339" s="101"/>
      <c r="AH339" s="101"/>
      <c r="AI339" s="52"/>
      <c r="AJ339" s="52"/>
      <c r="AK339" s="52"/>
      <c r="AL339" s="52"/>
      <c r="AM339" s="52"/>
      <c r="AN339" s="52"/>
      <c r="AO339" s="52"/>
      <c r="AP339" s="52"/>
      <c r="AQ339" s="5">
        <f t="shared" si="101"/>
      </c>
      <c r="AR339" s="6">
        <f>IF(V339="","",SUM($AC$322:AC338)+$AR$322)</f>
      </c>
    </row>
    <row r="340" spans="1:44" ht="19.5" customHeight="1">
      <c r="A340" s="3"/>
      <c r="B340" s="33">
        <f t="shared" si="91"/>
      </c>
      <c r="C340" s="52"/>
      <c r="D340" s="52"/>
      <c r="E340" s="52"/>
      <c r="F340" s="52"/>
      <c r="G340" s="52"/>
      <c r="H340" s="52"/>
      <c r="I340" s="52"/>
      <c r="J340" s="52"/>
      <c r="K340" s="52"/>
      <c r="L340" s="34">
        <f t="shared" si="92"/>
      </c>
      <c r="M340" s="35">
        <f t="shared" si="93"/>
      </c>
      <c r="N340" s="34">
        <f t="shared" si="94"/>
      </c>
      <c r="O340" s="35">
        <f t="shared" si="95"/>
      </c>
      <c r="P340" s="102">
        <f t="shared" si="96"/>
      </c>
      <c r="Q340" s="102"/>
      <c r="R340" s="36"/>
      <c r="S340" s="37"/>
      <c r="T340" s="36"/>
      <c r="U340" s="38"/>
      <c r="V340" s="105"/>
      <c r="W340" s="106"/>
      <c r="X340" s="102">
        <f t="shared" si="97"/>
      </c>
      <c r="Y340" s="102"/>
      <c r="Z340" s="101">
        <f t="shared" si="98"/>
      </c>
      <c r="AA340" s="101"/>
      <c r="AB340" s="101"/>
      <c r="AC340" s="101">
        <f t="shared" si="99"/>
      </c>
      <c r="AD340" s="101"/>
      <c r="AE340" s="101"/>
      <c r="AF340" s="101">
        <f t="shared" si="100"/>
      </c>
      <c r="AG340" s="101"/>
      <c r="AH340" s="101"/>
      <c r="AI340" s="52"/>
      <c r="AJ340" s="52"/>
      <c r="AK340" s="52"/>
      <c r="AL340" s="52"/>
      <c r="AM340" s="52"/>
      <c r="AN340" s="52"/>
      <c r="AO340" s="52"/>
      <c r="AP340" s="52"/>
      <c r="AQ340" s="5">
        <f t="shared" si="101"/>
      </c>
      <c r="AR340" s="6">
        <f>IF(V340="","",SUM($AC$322:AC339)+$AR$322)</f>
      </c>
    </row>
    <row r="341" spans="1:44" ht="19.5" customHeight="1">
      <c r="A341" s="3"/>
      <c r="B341" s="33">
        <f t="shared" si="91"/>
      </c>
      <c r="C341" s="52"/>
      <c r="D341" s="52"/>
      <c r="E341" s="52"/>
      <c r="F341" s="52"/>
      <c r="G341" s="52"/>
      <c r="H341" s="52"/>
      <c r="I341" s="52"/>
      <c r="J341" s="52"/>
      <c r="K341" s="52"/>
      <c r="L341" s="34">
        <f t="shared" si="92"/>
      </c>
      <c r="M341" s="35">
        <f t="shared" si="93"/>
      </c>
      <c r="N341" s="34">
        <f t="shared" si="94"/>
      </c>
      <c r="O341" s="35">
        <f t="shared" si="95"/>
      </c>
      <c r="P341" s="102">
        <f t="shared" si="96"/>
      </c>
      <c r="Q341" s="102"/>
      <c r="R341" s="36"/>
      <c r="S341" s="37"/>
      <c r="T341" s="36"/>
      <c r="U341" s="38"/>
      <c r="V341" s="105"/>
      <c r="W341" s="106"/>
      <c r="X341" s="102">
        <f t="shared" si="97"/>
      </c>
      <c r="Y341" s="102"/>
      <c r="Z341" s="101">
        <f t="shared" si="98"/>
      </c>
      <c r="AA341" s="101"/>
      <c r="AB341" s="101"/>
      <c r="AC341" s="101">
        <f t="shared" si="99"/>
      </c>
      <c r="AD341" s="101"/>
      <c r="AE341" s="101"/>
      <c r="AF341" s="101">
        <f t="shared" si="100"/>
      </c>
      <c r="AG341" s="101"/>
      <c r="AH341" s="101"/>
      <c r="AI341" s="52"/>
      <c r="AJ341" s="52"/>
      <c r="AK341" s="52"/>
      <c r="AL341" s="52"/>
      <c r="AM341" s="52"/>
      <c r="AN341" s="52"/>
      <c r="AO341" s="52"/>
      <c r="AP341" s="52"/>
      <c r="AQ341" s="5">
        <f t="shared" si="101"/>
      </c>
      <c r="AR341" s="6">
        <f>IF(V341="","",SUM($AC$322:AC340)+$AR$322)</f>
      </c>
    </row>
    <row r="342" spans="1:44" ht="19.5" customHeight="1">
      <c r="A342" s="3"/>
      <c r="B342" s="33">
        <f t="shared" si="91"/>
      </c>
      <c r="C342" s="52"/>
      <c r="D342" s="52"/>
      <c r="E342" s="52"/>
      <c r="F342" s="52"/>
      <c r="G342" s="52"/>
      <c r="H342" s="52"/>
      <c r="I342" s="52"/>
      <c r="J342" s="52"/>
      <c r="K342" s="52"/>
      <c r="L342" s="34">
        <f t="shared" si="92"/>
      </c>
      <c r="M342" s="35">
        <f t="shared" si="93"/>
      </c>
      <c r="N342" s="34">
        <f t="shared" si="94"/>
      </c>
      <c r="O342" s="35">
        <f t="shared" si="95"/>
      </c>
      <c r="P342" s="102">
        <f t="shared" si="96"/>
      </c>
      <c r="Q342" s="102"/>
      <c r="R342" s="36"/>
      <c r="S342" s="37"/>
      <c r="T342" s="36"/>
      <c r="U342" s="38"/>
      <c r="V342" s="105"/>
      <c r="W342" s="106"/>
      <c r="X342" s="102">
        <f t="shared" si="97"/>
      </c>
      <c r="Y342" s="102"/>
      <c r="Z342" s="101">
        <f t="shared" si="98"/>
      </c>
      <c r="AA342" s="101"/>
      <c r="AB342" s="101"/>
      <c r="AC342" s="101">
        <f t="shared" si="99"/>
      </c>
      <c r="AD342" s="101"/>
      <c r="AE342" s="101"/>
      <c r="AF342" s="101">
        <f t="shared" si="100"/>
      </c>
      <c r="AG342" s="101"/>
      <c r="AH342" s="101"/>
      <c r="AI342" s="52"/>
      <c r="AJ342" s="52"/>
      <c r="AK342" s="52"/>
      <c r="AL342" s="52"/>
      <c r="AM342" s="52"/>
      <c r="AN342" s="52"/>
      <c r="AO342" s="52"/>
      <c r="AP342" s="52"/>
      <c r="AQ342" s="5">
        <f t="shared" si="101"/>
      </c>
      <c r="AR342" s="6">
        <f>IF(V342="","",SUM($AC$322:AC341)+$AR$322)</f>
      </c>
    </row>
    <row r="343" spans="1:44" ht="19.5" customHeight="1">
      <c r="A343" s="3"/>
      <c r="B343" s="33">
        <f t="shared" si="91"/>
      </c>
      <c r="C343" s="52"/>
      <c r="D343" s="52"/>
      <c r="E343" s="52"/>
      <c r="F343" s="52"/>
      <c r="G343" s="52"/>
      <c r="H343" s="52"/>
      <c r="I343" s="52"/>
      <c r="J343" s="52"/>
      <c r="K343" s="52"/>
      <c r="L343" s="34">
        <f t="shared" si="92"/>
      </c>
      <c r="M343" s="35">
        <f t="shared" si="93"/>
      </c>
      <c r="N343" s="34">
        <f t="shared" si="94"/>
      </c>
      <c r="O343" s="35">
        <f t="shared" si="95"/>
      </c>
      <c r="P343" s="102">
        <f t="shared" si="96"/>
      </c>
      <c r="Q343" s="102"/>
      <c r="R343" s="36"/>
      <c r="S343" s="37"/>
      <c r="T343" s="36"/>
      <c r="U343" s="38"/>
      <c r="V343" s="105"/>
      <c r="W343" s="106"/>
      <c r="X343" s="102">
        <f t="shared" si="97"/>
      </c>
      <c r="Y343" s="102"/>
      <c r="Z343" s="101">
        <f t="shared" si="98"/>
      </c>
      <c r="AA343" s="101"/>
      <c r="AB343" s="101"/>
      <c r="AC343" s="101">
        <f t="shared" si="99"/>
      </c>
      <c r="AD343" s="101"/>
      <c r="AE343" s="101"/>
      <c r="AF343" s="101">
        <f t="shared" si="100"/>
      </c>
      <c r="AG343" s="101"/>
      <c r="AH343" s="101"/>
      <c r="AI343" s="52"/>
      <c r="AJ343" s="52"/>
      <c r="AK343" s="52"/>
      <c r="AL343" s="52"/>
      <c r="AM343" s="52"/>
      <c r="AN343" s="52"/>
      <c r="AO343" s="52"/>
      <c r="AP343" s="52"/>
      <c r="AQ343" s="5">
        <f t="shared" si="101"/>
      </c>
      <c r="AR343" s="6">
        <f>IF(V343="","",SUM($AC$322:AC342)+$AR$322)</f>
      </c>
    </row>
    <row r="344" spans="1:44" ht="19.5" customHeight="1">
      <c r="A344" s="3"/>
      <c r="B344" s="33">
        <f t="shared" si="91"/>
      </c>
      <c r="C344" s="52"/>
      <c r="D344" s="52"/>
      <c r="E344" s="52"/>
      <c r="F344" s="52"/>
      <c r="G344" s="52"/>
      <c r="H344" s="52"/>
      <c r="I344" s="52"/>
      <c r="J344" s="52"/>
      <c r="K344" s="52"/>
      <c r="L344" s="34">
        <f t="shared" si="92"/>
      </c>
      <c r="M344" s="35">
        <f t="shared" si="93"/>
      </c>
      <c r="N344" s="34">
        <f t="shared" si="94"/>
      </c>
      <c r="O344" s="35">
        <f t="shared" si="95"/>
      </c>
      <c r="P344" s="102">
        <f t="shared" si="96"/>
      </c>
      <c r="Q344" s="102"/>
      <c r="R344" s="36"/>
      <c r="S344" s="37"/>
      <c r="T344" s="36"/>
      <c r="U344" s="38"/>
      <c r="V344" s="105"/>
      <c r="W344" s="106"/>
      <c r="X344" s="102">
        <f t="shared" si="97"/>
      </c>
      <c r="Y344" s="102"/>
      <c r="Z344" s="101">
        <f t="shared" si="98"/>
      </c>
      <c r="AA344" s="101"/>
      <c r="AB344" s="101"/>
      <c r="AC344" s="101">
        <f t="shared" si="99"/>
      </c>
      <c r="AD344" s="101"/>
      <c r="AE344" s="101"/>
      <c r="AF344" s="101">
        <f t="shared" si="100"/>
      </c>
      <c r="AG344" s="101"/>
      <c r="AH344" s="101"/>
      <c r="AI344" s="52"/>
      <c r="AJ344" s="52"/>
      <c r="AK344" s="52"/>
      <c r="AL344" s="52"/>
      <c r="AM344" s="52"/>
      <c r="AN344" s="52"/>
      <c r="AO344" s="52"/>
      <c r="AP344" s="52"/>
      <c r="AQ344" s="5">
        <f t="shared" si="101"/>
      </c>
      <c r="AR344" s="6">
        <f>IF(V344="","",SUM($AC$322:AC343)+$AR$322)</f>
      </c>
    </row>
    <row r="345" spans="1:44" ht="19.5" customHeight="1">
      <c r="A345" s="3"/>
      <c r="B345" s="33">
        <f t="shared" si="91"/>
      </c>
      <c r="C345" s="52"/>
      <c r="D345" s="52"/>
      <c r="E345" s="52"/>
      <c r="F345" s="52"/>
      <c r="G345" s="52"/>
      <c r="H345" s="52"/>
      <c r="I345" s="52"/>
      <c r="J345" s="52"/>
      <c r="K345" s="52"/>
      <c r="L345" s="34">
        <f t="shared" si="92"/>
      </c>
      <c r="M345" s="35">
        <f t="shared" si="93"/>
      </c>
      <c r="N345" s="34">
        <f t="shared" si="94"/>
      </c>
      <c r="O345" s="35">
        <f t="shared" si="95"/>
      </c>
      <c r="P345" s="102">
        <f t="shared" si="96"/>
      </c>
      <c r="Q345" s="102"/>
      <c r="R345" s="36"/>
      <c r="S345" s="37"/>
      <c r="T345" s="36"/>
      <c r="U345" s="38"/>
      <c r="V345" s="105"/>
      <c r="W345" s="106"/>
      <c r="X345" s="102">
        <f t="shared" si="97"/>
      </c>
      <c r="Y345" s="102"/>
      <c r="Z345" s="101">
        <f t="shared" si="98"/>
      </c>
      <c r="AA345" s="101"/>
      <c r="AB345" s="101"/>
      <c r="AC345" s="101">
        <f t="shared" si="99"/>
      </c>
      <c r="AD345" s="101"/>
      <c r="AE345" s="101"/>
      <c r="AF345" s="101">
        <f t="shared" si="100"/>
      </c>
      <c r="AG345" s="101"/>
      <c r="AH345" s="101"/>
      <c r="AI345" s="52"/>
      <c r="AJ345" s="52"/>
      <c r="AK345" s="52"/>
      <c r="AL345" s="52"/>
      <c r="AM345" s="52"/>
      <c r="AN345" s="52"/>
      <c r="AO345" s="52"/>
      <c r="AP345" s="52"/>
      <c r="AQ345" s="5">
        <f t="shared" si="101"/>
      </c>
      <c r="AR345" s="6">
        <f>IF(V345="","",SUM($AC$322:AC344)+$AR$322)</f>
      </c>
    </row>
    <row r="346" spans="1:44" ht="19.5" customHeight="1">
      <c r="A346" s="3"/>
      <c r="B346" s="33">
        <f t="shared" si="91"/>
      </c>
      <c r="C346" s="52"/>
      <c r="D346" s="52"/>
      <c r="E346" s="52"/>
      <c r="F346" s="52"/>
      <c r="G346" s="52"/>
      <c r="H346" s="52"/>
      <c r="I346" s="52"/>
      <c r="J346" s="52"/>
      <c r="K346" s="52"/>
      <c r="L346" s="34">
        <f t="shared" si="92"/>
      </c>
      <c r="M346" s="35">
        <f t="shared" si="93"/>
      </c>
      <c r="N346" s="34">
        <f t="shared" si="94"/>
      </c>
      <c r="O346" s="35">
        <f t="shared" si="95"/>
      </c>
      <c r="P346" s="102">
        <f t="shared" si="96"/>
      </c>
      <c r="Q346" s="102"/>
      <c r="R346" s="36"/>
      <c r="S346" s="37"/>
      <c r="T346" s="36"/>
      <c r="U346" s="38"/>
      <c r="V346" s="105"/>
      <c r="W346" s="106"/>
      <c r="X346" s="102">
        <f t="shared" si="97"/>
      </c>
      <c r="Y346" s="102"/>
      <c r="Z346" s="101">
        <f t="shared" si="98"/>
      </c>
      <c r="AA346" s="101"/>
      <c r="AB346" s="101"/>
      <c r="AC346" s="101">
        <f t="shared" si="99"/>
      </c>
      <c r="AD346" s="101"/>
      <c r="AE346" s="101"/>
      <c r="AF346" s="101">
        <f t="shared" si="100"/>
      </c>
      <c r="AG346" s="101"/>
      <c r="AH346" s="101"/>
      <c r="AI346" s="52"/>
      <c r="AJ346" s="52"/>
      <c r="AK346" s="52"/>
      <c r="AL346" s="52"/>
      <c r="AM346" s="52"/>
      <c r="AN346" s="52"/>
      <c r="AO346" s="52"/>
      <c r="AP346" s="52"/>
      <c r="AQ346" s="5">
        <f t="shared" si="101"/>
      </c>
      <c r="AR346" s="6">
        <f>IF(V346="","",SUM($AC$322:AC345)+$AR$322)</f>
      </c>
    </row>
    <row r="347" spans="1:44" ht="19.5" customHeight="1">
      <c r="A347" s="3"/>
      <c r="B347" s="33">
        <f t="shared" si="91"/>
      </c>
      <c r="C347" s="52"/>
      <c r="D347" s="52"/>
      <c r="E347" s="52"/>
      <c r="F347" s="52"/>
      <c r="G347" s="52"/>
      <c r="H347" s="52"/>
      <c r="I347" s="52"/>
      <c r="J347" s="52"/>
      <c r="K347" s="52"/>
      <c r="L347" s="34">
        <f t="shared" si="92"/>
      </c>
      <c r="M347" s="35">
        <f t="shared" si="93"/>
      </c>
      <c r="N347" s="34">
        <f t="shared" si="94"/>
      </c>
      <c r="O347" s="35">
        <f t="shared" si="95"/>
      </c>
      <c r="P347" s="102">
        <f t="shared" si="96"/>
      </c>
      <c r="Q347" s="102"/>
      <c r="R347" s="36"/>
      <c r="S347" s="37"/>
      <c r="T347" s="36"/>
      <c r="U347" s="38"/>
      <c r="V347" s="105"/>
      <c r="W347" s="106"/>
      <c r="X347" s="102">
        <f t="shared" si="97"/>
      </c>
      <c r="Y347" s="102"/>
      <c r="Z347" s="101">
        <f t="shared" si="98"/>
      </c>
      <c r="AA347" s="101"/>
      <c r="AB347" s="101"/>
      <c r="AC347" s="101">
        <f t="shared" si="99"/>
      </c>
      <c r="AD347" s="101"/>
      <c r="AE347" s="101"/>
      <c r="AF347" s="101">
        <f t="shared" si="100"/>
      </c>
      <c r="AG347" s="101"/>
      <c r="AH347" s="101"/>
      <c r="AI347" s="52"/>
      <c r="AJ347" s="52"/>
      <c r="AK347" s="52"/>
      <c r="AL347" s="52"/>
      <c r="AM347" s="52"/>
      <c r="AN347" s="52"/>
      <c r="AO347" s="52"/>
      <c r="AP347" s="52"/>
      <c r="AQ347" s="5">
        <f t="shared" si="101"/>
      </c>
      <c r="AR347" s="6">
        <f>IF(V347="","",SUM($AC$322:AC346)+$AR$322)</f>
      </c>
    </row>
    <row r="348" spans="1:44" ht="19.5" customHeight="1">
      <c r="A348" s="3"/>
      <c r="B348" s="33">
        <f t="shared" si="91"/>
      </c>
      <c r="C348" s="52"/>
      <c r="D348" s="52"/>
      <c r="E348" s="52"/>
      <c r="F348" s="52"/>
      <c r="G348" s="52"/>
      <c r="H348" s="52"/>
      <c r="I348" s="52"/>
      <c r="J348" s="52"/>
      <c r="K348" s="52"/>
      <c r="L348" s="34">
        <f t="shared" si="92"/>
      </c>
      <c r="M348" s="35">
        <f t="shared" si="93"/>
      </c>
      <c r="N348" s="34">
        <f t="shared" si="94"/>
      </c>
      <c r="O348" s="35">
        <f t="shared" si="95"/>
      </c>
      <c r="P348" s="102">
        <f t="shared" si="96"/>
      </c>
      <c r="Q348" s="102"/>
      <c r="R348" s="36"/>
      <c r="S348" s="37"/>
      <c r="T348" s="36"/>
      <c r="U348" s="38"/>
      <c r="V348" s="105"/>
      <c r="W348" s="106"/>
      <c r="X348" s="102">
        <f t="shared" si="97"/>
      </c>
      <c r="Y348" s="102"/>
      <c r="Z348" s="101">
        <f t="shared" si="98"/>
      </c>
      <c r="AA348" s="101"/>
      <c r="AB348" s="101"/>
      <c r="AC348" s="101">
        <f t="shared" si="99"/>
      </c>
      <c r="AD348" s="101"/>
      <c r="AE348" s="101"/>
      <c r="AF348" s="101">
        <f t="shared" si="100"/>
      </c>
      <c r="AG348" s="101"/>
      <c r="AH348" s="101"/>
      <c r="AI348" s="52"/>
      <c r="AJ348" s="52"/>
      <c r="AK348" s="52"/>
      <c r="AL348" s="52"/>
      <c r="AM348" s="52"/>
      <c r="AN348" s="52"/>
      <c r="AO348" s="52"/>
      <c r="AP348" s="52"/>
      <c r="AQ348" s="5">
        <f t="shared" si="101"/>
      </c>
      <c r="AR348" s="6">
        <f>IF(V348="","",SUM($AC$322:AC347)+$AR$322)</f>
      </c>
    </row>
    <row r="349" spans="1:44" ht="19.5" customHeight="1">
      <c r="A349" s="3"/>
      <c r="B349" s="33">
        <f t="shared" si="91"/>
      </c>
      <c r="C349" s="52"/>
      <c r="D349" s="52"/>
      <c r="E349" s="52"/>
      <c r="F349" s="52"/>
      <c r="G349" s="52"/>
      <c r="H349" s="52"/>
      <c r="I349" s="52"/>
      <c r="J349" s="52"/>
      <c r="K349" s="52"/>
      <c r="L349" s="34">
        <f t="shared" si="92"/>
      </c>
      <c r="M349" s="35">
        <f t="shared" si="93"/>
      </c>
      <c r="N349" s="34">
        <f t="shared" si="94"/>
      </c>
      <c r="O349" s="35">
        <f t="shared" si="95"/>
      </c>
      <c r="P349" s="102">
        <f t="shared" si="96"/>
      </c>
      <c r="Q349" s="102"/>
      <c r="R349" s="36"/>
      <c r="S349" s="37"/>
      <c r="T349" s="36"/>
      <c r="U349" s="38"/>
      <c r="V349" s="105"/>
      <c r="W349" s="106"/>
      <c r="X349" s="102">
        <f t="shared" si="97"/>
      </c>
      <c r="Y349" s="102"/>
      <c r="Z349" s="101">
        <f t="shared" si="98"/>
      </c>
      <c r="AA349" s="101"/>
      <c r="AB349" s="101"/>
      <c r="AC349" s="101">
        <f t="shared" si="99"/>
      </c>
      <c r="AD349" s="101"/>
      <c r="AE349" s="101"/>
      <c r="AF349" s="101">
        <f t="shared" si="100"/>
      </c>
      <c r="AG349" s="101"/>
      <c r="AH349" s="101"/>
      <c r="AI349" s="52"/>
      <c r="AJ349" s="52"/>
      <c r="AK349" s="52"/>
      <c r="AL349" s="52"/>
      <c r="AM349" s="52"/>
      <c r="AN349" s="52"/>
      <c r="AO349" s="52"/>
      <c r="AP349" s="52"/>
      <c r="AQ349" s="5">
        <f t="shared" si="101"/>
      </c>
      <c r="AR349" s="6">
        <f>IF(V349="","",SUM($AC$322:AC348)+$AR$322)</f>
      </c>
    </row>
    <row r="350" spans="1:44" ht="19.5" customHeight="1">
      <c r="A350" s="3"/>
      <c r="B350" s="33">
        <f t="shared" si="91"/>
      </c>
      <c r="C350" s="52"/>
      <c r="D350" s="52"/>
      <c r="E350" s="52"/>
      <c r="F350" s="52"/>
      <c r="G350" s="52"/>
      <c r="H350" s="52"/>
      <c r="I350" s="52"/>
      <c r="J350" s="52"/>
      <c r="K350" s="52"/>
      <c r="L350" s="34">
        <f t="shared" si="92"/>
      </c>
      <c r="M350" s="35">
        <f t="shared" si="93"/>
      </c>
      <c r="N350" s="34">
        <f t="shared" si="94"/>
      </c>
      <c r="O350" s="35">
        <f t="shared" si="95"/>
      </c>
      <c r="P350" s="102">
        <f t="shared" si="96"/>
      </c>
      <c r="Q350" s="102"/>
      <c r="R350" s="36"/>
      <c r="S350" s="37"/>
      <c r="T350" s="36"/>
      <c r="U350" s="38"/>
      <c r="V350" s="105"/>
      <c r="W350" s="106"/>
      <c r="X350" s="102">
        <f t="shared" si="97"/>
      </c>
      <c r="Y350" s="102"/>
      <c r="Z350" s="101">
        <f t="shared" si="98"/>
      </c>
      <c r="AA350" s="101"/>
      <c r="AB350" s="101"/>
      <c r="AC350" s="101">
        <f t="shared" si="99"/>
      </c>
      <c r="AD350" s="101"/>
      <c r="AE350" s="101"/>
      <c r="AF350" s="101">
        <f t="shared" si="100"/>
      </c>
      <c r="AG350" s="101"/>
      <c r="AH350" s="101"/>
      <c r="AI350" s="52"/>
      <c r="AJ350" s="52"/>
      <c r="AK350" s="52"/>
      <c r="AL350" s="52"/>
      <c r="AM350" s="52"/>
      <c r="AN350" s="52"/>
      <c r="AO350" s="52"/>
      <c r="AP350" s="52"/>
      <c r="AQ350" s="5">
        <f t="shared" si="101"/>
      </c>
      <c r="AR350" s="6">
        <f>IF(V350="","",SUM($AC$322:AC349)+$AR$322)</f>
      </c>
    </row>
    <row r="351" spans="1:44" ht="19.5" customHeight="1">
      <c r="A351" s="3"/>
      <c r="B351" s="33">
        <f t="shared" si="91"/>
      </c>
      <c r="C351" s="52"/>
      <c r="D351" s="52"/>
      <c r="E351" s="52"/>
      <c r="F351" s="52"/>
      <c r="G351" s="52"/>
      <c r="H351" s="52"/>
      <c r="I351" s="52"/>
      <c r="J351" s="52"/>
      <c r="K351" s="52"/>
      <c r="L351" s="34">
        <f t="shared" si="92"/>
      </c>
      <c r="M351" s="35">
        <f t="shared" si="93"/>
      </c>
      <c r="N351" s="34">
        <f t="shared" si="94"/>
      </c>
      <c r="O351" s="35">
        <f t="shared" si="95"/>
      </c>
      <c r="P351" s="102">
        <f t="shared" si="96"/>
      </c>
      <c r="Q351" s="102"/>
      <c r="R351" s="36"/>
      <c r="S351" s="37"/>
      <c r="T351" s="36"/>
      <c r="U351" s="38"/>
      <c r="V351" s="105"/>
      <c r="W351" s="106"/>
      <c r="X351" s="102">
        <f t="shared" si="97"/>
      </c>
      <c r="Y351" s="102"/>
      <c r="Z351" s="101">
        <f t="shared" si="98"/>
      </c>
      <c r="AA351" s="101"/>
      <c r="AB351" s="101"/>
      <c r="AC351" s="101">
        <f t="shared" si="99"/>
      </c>
      <c r="AD351" s="101"/>
      <c r="AE351" s="101"/>
      <c r="AF351" s="101">
        <f t="shared" si="100"/>
      </c>
      <c r="AG351" s="101"/>
      <c r="AH351" s="101"/>
      <c r="AI351" s="52"/>
      <c r="AJ351" s="52"/>
      <c r="AK351" s="52"/>
      <c r="AL351" s="52"/>
      <c r="AM351" s="52"/>
      <c r="AN351" s="52"/>
      <c r="AO351" s="52"/>
      <c r="AP351" s="52"/>
      <c r="AQ351" s="5">
        <f t="shared" si="101"/>
      </c>
      <c r="AR351" s="6">
        <f>IF(V351="","",SUM($AC$322:AC350)+$AR$322)</f>
      </c>
    </row>
    <row r="352" spans="1:44" ht="19.5" customHeight="1" thickBot="1">
      <c r="A352" s="3"/>
      <c r="B352" s="33">
        <f t="shared" si="91"/>
      </c>
      <c r="C352" s="53"/>
      <c r="D352" s="53"/>
      <c r="E352" s="53"/>
      <c r="F352" s="53"/>
      <c r="G352" s="53"/>
      <c r="H352" s="53"/>
      <c r="I352" s="53"/>
      <c r="J352" s="53"/>
      <c r="K352" s="53"/>
      <c r="L352" s="34">
        <f t="shared" si="92"/>
      </c>
      <c r="M352" s="35">
        <f t="shared" si="93"/>
      </c>
      <c r="N352" s="34">
        <f t="shared" si="94"/>
      </c>
      <c r="O352" s="35">
        <f t="shared" si="95"/>
      </c>
      <c r="P352" s="102">
        <f t="shared" si="96"/>
      </c>
      <c r="Q352" s="102"/>
      <c r="R352" s="39"/>
      <c r="S352" s="40"/>
      <c r="T352" s="39"/>
      <c r="U352" s="41"/>
      <c r="V352" s="103"/>
      <c r="W352" s="104"/>
      <c r="X352" s="102">
        <f t="shared" si="97"/>
      </c>
      <c r="Y352" s="102"/>
      <c r="Z352" s="101">
        <f t="shared" si="98"/>
      </c>
      <c r="AA352" s="101"/>
      <c r="AB352" s="101"/>
      <c r="AC352" s="101">
        <f t="shared" si="99"/>
      </c>
      <c r="AD352" s="101"/>
      <c r="AE352" s="101"/>
      <c r="AF352" s="101">
        <f t="shared" si="100"/>
      </c>
      <c r="AG352" s="101"/>
      <c r="AH352" s="101"/>
      <c r="AI352" s="53"/>
      <c r="AJ352" s="53"/>
      <c r="AK352" s="53"/>
      <c r="AL352" s="53"/>
      <c r="AM352" s="53"/>
      <c r="AN352" s="53"/>
      <c r="AO352" s="53"/>
      <c r="AP352" s="53"/>
      <c r="AQ352" s="5">
        <f t="shared" si="101"/>
      </c>
      <c r="AR352" s="6">
        <f>IF(V352="","",SUM($AC$322:AC351)+$AR$322)</f>
      </c>
    </row>
    <row r="353" spans="1:42" ht="19.5" customHeight="1" thickTop="1">
      <c r="A353" s="94" t="str">
        <f>$A$45</f>
        <v>合計</v>
      </c>
      <c r="B353" s="95"/>
      <c r="C353" s="95"/>
      <c r="D353" s="95"/>
      <c r="E353" s="95"/>
      <c r="F353" s="95"/>
      <c r="G353" s="95"/>
      <c r="H353" s="95"/>
      <c r="I353" s="95"/>
      <c r="J353" s="95"/>
      <c r="K353" s="96"/>
      <c r="L353" s="97"/>
      <c r="M353" s="98"/>
      <c r="N353" s="97"/>
      <c r="O353" s="98"/>
      <c r="P353" s="345">
        <f>IF(V353="","",V353)</f>
      </c>
      <c r="Q353" s="345"/>
      <c r="R353" s="97"/>
      <c r="S353" s="98"/>
      <c r="T353" s="97"/>
      <c r="U353" s="99"/>
      <c r="V353" s="346">
        <f>IF(AE355=AI355,V354,"")</f>
      </c>
      <c r="W353" s="345"/>
      <c r="X353" s="100"/>
      <c r="Y353" s="100"/>
      <c r="Z353" s="91">
        <f>IF(AE355=AI355,Z354,"")</f>
      </c>
      <c r="AA353" s="91"/>
      <c r="AB353" s="91"/>
      <c r="AC353" s="91">
        <f>IF(AE355=AI355,AC354,"")</f>
      </c>
      <c r="AD353" s="91"/>
      <c r="AE353" s="91"/>
      <c r="AF353" s="91">
        <f>IF(AE355=AI355,AF354,"")</f>
      </c>
      <c r="AG353" s="91"/>
      <c r="AH353" s="91"/>
      <c r="AI353" s="50"/>
      <c r="AJ353" s="51"/>
      <c r="AK353" s="51"/>
      <c r="AL353" s="30"/>
      <c r="AM353" s="50"/>
      <c r="AN353" s="51"/>
      <c r="AO353" s="51"/>
      <c r="AP353" s="30"/>
    </row>
    <row r="354" spans="16:34" ht="13.5">
      <c r="P354" s="92">
        <f>IF(V354="","",V354)</f>
        <v>0</v>
      </c>
      <c r="Q354" s="92"/>
      <c r="V354" s="92">
        <f>SUM(V322:W352)+V310</f>
        <v>0</v>
      </c>
      <c r="W354" s="92"/>
      <c r="Z354" s="93">
        <f>SUM(Z322:AB352)+Z310</f>
        <v>0</v>
      </c>
      <c r="AA354" s="92"/>
      <c r="AB354" s="92"/>
      <c r="AC354" s="93">
        <f>SUM(AC322:AE352)+AC310</f>
        <v>0</v>
      </c>
      <c r="AD354" s="92"/>
      <c r="AE354" s="92"/>
      <c r="AF354" s="88">
        <f>SUM(AF322:AH352)+AF310</f>
        <v>0</v>
      </c>
      <c r="AG354" s="89"/>
      <c r="AH354" s="89"/>
    </row>
    <row r="355" spans="31:38" ht="13.5">
      <c r="AE355" s="86">
        <f>COUNT($V$14,$V$58,$V$102,$V$146,$V$190,$V$234,$V$278,$V$322,$V$366,$V$410)</f>
        <v>0</v>
      </c>
      <c r="AF355" s="86"/>
      <c r="AG355" s="156" t="str">
        <f>$AG$47</f>
        <v>枚中</v>
      </c>
      <c r="AH355" s="156"/>
      <c r="AI355" s="86">
        <f>IF($V$322,8,"")</f>
      </c>
      <c r="AJ355" s="86"/>
      <c r="AK355" s="156" t="str">
        <f>$AK$47</f>
        <v>枚目</v>
      </c>
      <c r="AL355" s="156"/>
    </row>
    <row r="356" spans="1:42" ht="13.5">
      <c r="A356" s="154" t="str">
        <f>$A$4</f>
        <v>平成</v>
      </c>
      <c r="B356" s="154"/>
      <c r="C356" s="154">
        <f>IF($C$4="","",$C$4)</f>
        <v>19</v>
      </c>
      <c r="D356" s="154"/>
      <c r="E356" s="7" t="str">
        <f>$E$4</f>
        <v>年</v>
      </c>
      <c r="F356" s="155">
        <f>IF($F$4="","",$F$4)</f>
      </c>
      <c r="G356" s="155"/>
      <c r="H356" s="154" t="str">
        <f>$H$4</f>
        <v>月分</v>
      </c>
      <c r="I356" s="154"/>
      <c r="J356" s="8"/>
      <c r="K356" s="65" t="str">
        <f>$K$4</f>
        <v>四條畷市移動支援事業請求明細書兼サービス提供実績記録票</v>
      </c>
      <c r="L356" s="65"/>
      <c r="M356" s="65"/>
      <c r="N356" s="65"/>
      <c r="O356" s="65"/>
      <c r="P356" s="65"/>
      <c r="Q356" s="65"/>
      <c r="R356" s="65"/>
      <c r="S356" s="65"/>
      <c r="T356" s="65"/>
      <c r="U356" s="65"/>
      <c r="V356" s="65"/>
      <c r="W356" s="65"/>
      <c r="X356" s="65"/>
      <c r="Y356" s="65"/>
      <c r="Z356" s="65"/>
      <c r="AA356" s="65"/>
      <c r="AB356" s="65"/>
      <c r="AC356" s="65"/>
      <c r="AD356" s="65"/>
      <c r="AE356" s="65"/>
      <c r="AF356" s="65"/>
      <c r="AG356" s="7"/>
      <c r="AH356" s="7"/>
      <c r="AI356" s="7"/>
      <c r="AJ356" s="7" t="str">
        <f>$AN$4</f>
        <v>個別</v>
      </c>
      <c r="AK356" s="7"/>
      <c r="AL356" s="7"/>
      <c r="AM356" s="7"/>
      <c r="AN356" s="66"/>
      <c r="AO356" s="66"/>
      <c r="AP356" s="7"/>
    </row>
    <row r="357" spans="1:42" ht="13.5" customHeight="1">
      <c r="A357" s="147" t="str">
        <f>$A$5</f>
        <v>受給者証
番号</v>
      </c>
      <c r="B357" s="148"/>
      <c r="C357" s="149"/>
      <c r="D357" s="153">
        <f>IF(D$5="","",D$5)</f>
      </c>
      <c r="E357" s="144">
        <f aca="true" t="shared" si="102" ref="E357:M357">IF(E$5="","",E$5)</f>
      </c>
      <c r="F357" s="144">
        <f t="shared" si="102"/>
      </c>
      <c r="G357" s="144">
        <f t="shared" si="102"/>
      </c>
      <c r="H357" s="144">
        <f t="shared" si="102"/>
      </c>
      <c r="I357" s="144">
        <f t="shared" si="102"/>
      </c>
      <c r="J357" s="144">
        <f t="shared" si="102"/>
      </c>
      <c r="K357" s="144">
        <f t="shared" si="102"/>
      </c>
      <c r="L357" s="144">
        <f t="shared" si="102"/>
      </c>
      <c r="M357" s="145">
        <f t="shared" si="102"/>
      </c>
      <c r="N357" s="146" t="str">
        <f>$N$5</f>
        <v>支給決定障害者等氏名</v>
      </c>
      <c r="O357" s="146"/>
      <c r="P357" s="146"/>
      <c r="Q357" s="146"/>
      <c r="R357" s="68">
        <f>IF($R$5="","",$R$5)</f>
      </c>
      <c r="S357" s="69"/>
      <c r="T357" s="69"/>
      <c r="U357" s="69"/>
      <c r="V357" s="69"/>
      <c r="W357" s="69"/>
      <c r="X357" s="69"/>
      <c r="Y357" s="69"/>
      <c r="Z357" s="70"/>
      <c r="AA357" s="71" t="str">
        <f>$AA$5</f>
        <v>事業者及び
その事業所</v>
      </c>
      <c r="AB357" s="72"/>
      <c r="AC357" s="67" t="str">
        <f>$AC$5</f>
        <v>事業所番号</v>
      </c>
      <c r="AD357" s="67"/>
      <c r="AE357" s="67"/>
      <c r="AF357" s="67"/>
      <c r="AG357" s="67"/>
      <c r="AH357" s="67"/>
      <c r="AI357" s="67"/>
      <c r="AJ357" s="67"/>
      <c r="AK357" s="67"/>
      <c r="AL357" s="67"/>
      <c r="AM357" s="67"/>
      <c r="AN357" s="67"/>
      <c r="AO357" s="67"/>
      <c r="AP357" s="67"/>
    </row>
    <row r="358" spans="1:42" ht="13.5">
      <c r="A358" s="150"/>
      <c r="B358" s="151"/>
      <c r="C358" s="152"/>
      <c r="D358" s="153"/>
      <c r="E358" s="144"/>
      <c r="F358" s="144"/>
      <c r="G358" s="144"/>
      <c r="H358" s="144"/>
      <c r="I358" s="144"/>
      <c r="J358" s="144"/>
      <c r="K358" s="144"/>
      <c r="L358" s="144"/>
      <c r="M358" s="145"/>
      <c r="N358" s="73" t="str">
        <f>$N$6</f>
        <v>(児童氏名)</v>
      </c>
      <c r="O358" s="73"/>
      <c r="P358" s="73"/>
      <c r="Q358" s="73"/>
      <c r="R358" s="11">
        <f>IF($S$6="","","(")</f>
      </c>
      <c r="S358" s="74">
        <f>IF($S$6="","",$S$6)</f>
      </c>
      <c r="T358" s="74"/>
      <c r="U358" s="74"/>
      <c r="V358" s="74"/>
      <c r="W358" s="74"/>
      <c r="X358" s="74"/>
      <c r="Y358" s="74"/>
      <c r="Z358" s="12">
        <f>IF($S$6="","","）")</f>
      </c>
      <c r="AA358" s="72"/>
      <c r="AB358" s="72"/>
      <c r="AC358" s="42">
        <f>IF(AC$6="","",AC$6)</f>
      </c>
      <c r="AD358" s="42">
        <f aca="true" t="shared" si="103" ref="AD358:AP358">IF(AD$6="","",AD$6)</f>
      </c>
      <c r="AE358" s="42">
        <f t="shared" si="103"/>
      </c>
      <c r="AF358" s="42">
        <f t="shared" si="103"/>
      </c>
      <c r="AG358" s="42">
        <f t="shared" si="103"/>
      </c>
      <c r="AH358" s="42">
        <f t="shared" si="103"/>
      </c>
      <c r="AI358" s="42">
        <f t="shared" si="103"/>
      </c>
      <c r="AJ358" s="42">
        <f t="shared" si="103"/>
      </c>
      <c r="AK358" s="42">
        <f t="shared" si="103"/>
      </c>
      <c r="AL358" s="42">
        <f t="shared" si="103"/>
      </c>
      <c r="AM358" s="43">
        <f t="shared" si="103"/>
      </c>
      <c r="AN358" s="43">
        <f t="shared" si="103"/>
      </c>
      <c r="AO358" s="43">
        <f t="shared" si="103"/>
      </c>
      <c r="AP358" s="43">
        <f t="shared" si="103"/>
      </c>
    </row>
    <row r="359" spans="1:42" ht="40.5" customHeight="1">
      <c r="A359" s="135" t="str">
        <f>$A$7</f>
        <v>契約支給量</v>
      </c>
      <c r="B359" s="136"/>
      <c r="C359" s="137"/>
      <c r="D359" s="9" t="str">
        <f>$D$7</f>
        <v>月</v>
      </c>
      <c r="E359" s="138">
        <f>IF($E$7="","",$E$7)</f>
      </c>
      <c r="F359" s="138"/>
      <c r="G359" s="138"/>
      <c r="H359" s="138"/>
      <c r="I359" s="138"/>
      <c r="J359" s="138"/>
      <c r="K359" s="138"/>
      <c r="L359" s="138"/>
      <c r="M359" s="138"/>
      <c r="N359" s="139" t="str">
        <f>$N$7</f>
        <v>時間</v>
      </c>
      <c r="O359" s="140"/>
      <c r="P359" s="141" t="str">
        <f>$P$7</f>
        <v>利用者負担
上限月額</v>
      </c>
      <c r="Q359" s="142"/>
      <c r="R359" s="142"/>
      <c r="S359" s="142"/>
      <c r="T359" s="142"/>
      <c r="U359" s="143"/>
      <c r="V359" s="75">
        <f>IF($V$7="","",$V$7)</f>
      </c>
      <c r="W359" s="76"/>
      <c r="X359" s="76"/>
      <c r="Y359" s="76"/>
      <c r="Z359" s="77"/>
      <c r="AA359" s="72"/>
      <c r="AB359" s="72"/>
      <c r="AC359" s="78">
        <f>IF($AC$7="","",$AC$7)</f>
      </c>
      <c r="AD359" s="78"/>
      <c r="AE359" s="78"/>
      <c r="AF359" s="78"/>
      <c r="AG359" s="78"/>
      <c r="AH359" s="78"/>
      <c r="AI359" s="78"/>
      <c r="AJ359" s="78"/>
      <c r="AK359" s="78"/>
      <c r="AL359" s="78"/>
      <c r="AM359" s="78"/>
      <c r="AN359" s="78"/>
      <c r="AO359" s="78"/>
      <c r="AP359" s="78"/>
    </row>
    <row r="360" spans="1:42" ht="13.5" customHeight="1">
      <c r="A360" s="132" t="str">
        <f>$A$8</f>
        <v>派遣種別および事業費
</v>
      </c>
      <c r="B360" s="133"/>
      <c r="C360" s="134"/>
      <c r="D360" s="62" t="str">
        <f>$D$8</f>
        <v>①個別1：1</v>
      </c>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3"/>
      <c r="AD360" s="63"/>
      <c r="AE360" s="54"/>
      <c r="AF360" s="55"/>
      <c r="AG360" s="55"/>
      <c r="AH360" s="55"/>
      <c r="AI360" s="55"/>
      <c r="AJ360" s="55"/>
      <c r="AK360" s="55"/>
      <c r="AL360" s="55"/>
      <c r="AM360" s="55"/>
      <c r="AN360" s="55"/>
      <c r="AO360" s="55"/>
      <c r="AP360" s="56"/>
    </row>
    <row r="361" spans="1:42" ht="13.5">
      <c r="A361" s="125" t="str">
        <f>$A$9</f>
        <v>単価(30分1人あたり)</v>
      </c>
      <c r="B361" s="126"/>
      <c r="C361" s="127"/>
      <c r="D361" s="128">
        <f>$D$9</f>
        <v>800</v>
      </c>
      <c r="E361" s="129"/>
      <c r="F361" s="129"/>
      <c r="G361" s="129"/>
      <c r="H361" s="129"/>
      <c r="I361" s="129"/>
      <c r="J361" s="129"/>
      <c r="K361" s="129"/>
      <c r="L361" s="129"/>
      <c r="M361" s="130"/>
      <c r="N361" s="131"/>
      <c r="O361" s="131"/>
      <c r="P361" s="131"/>
      <c r="Q361" s="131"/>
      <c r="R361" s="131"/>
      <c r="S361" s="131"/>
      <c r="T361" s="131"/>
      <c r="U361" s="131"/>
      <c r="V361" s="131"/>
      <c r="W361" s="64"/>
      <c r="X361" s="64"/>
      <c r="Y361" s="64"/>
      <c r="Z361" s="64"/>
      <c r="AA361" s="64"/>
      <c r="AB361" s="64"/>
      <c r="AC361" s="64"/>
      <c r="AD361" s="64"/>
      <c r="AE361" s="57"/>
      <c r="AF361" s="58"/>
      <c r="AG361" s="58"/>
      <c r="AH361" s="58"/>
      <c r="AI361" s="58"/>
      <c r="AJ361" s="58"/>
      <c r="AK361" s="58"/>
      <c r="AL361" s="58"/>
      <c r="AM361" s="58"/>
      <c r="AN361" s="58"/>
      <c r="AO361" s="58"/>
      <c r="AP361" s="59"/>
    </row>
    <row r="362" ht="3" customHeight="1"/>
    <row r="363" spans="1:44" ht="13.5" customHeight="1">
      <c r="A363" s="115" t="str">
        <f>$A$11</f>
        <v>日付</v>
      </c>
      <c r="B363" s="115" t="str">
        <f>$B$11</f>
        <v>曜日</v>
      </c>
      <c r="C363" s="116" t="str">
        <f>$C$11</f>
        <v>行先</v>
      </c>
      <c r="D363" s="117"/>
      <c r="E363" s="117"/>
      <c r="F363" s="117"/>
      <c r="G363" s="117"/>
      <c r="H363" s="117"/>
      <c r="I363" s="117"/>
      <c r="J363" s="117"/>
      <c r="K363" s="118"/>
      <c r="L363" s="61" t="str">
        <f>$L$11</f>
        <v>移動支援計画</v>
      </c>
      <c r="M363" s="61"/>
      <c r="N363" s="61"/>
      <c r="O363" s="61"/>
      <c r="P363" s="61"/>
      <c r="Q363" s="61"/>
      <c r="R363" s="61" t="str">
        <f>$R$11</f>
        <v>サービス提供時間</v>
      </c>
      <c r="S363" s="61"/>
      <c r="T363" s="61"/>
      <c r="U363" s="111"/>
      <c r="V363" s="112" t="str">
        <f>$V$11</f>
        <v>算定
時間数</v>
      </c>
      <c r="W363" s="113"/>
      <c r="X363" s="110" t="str">
        <f>$X$11</f>
        <v>算定
単価</v>
      </c>
      <c r="Y363" s="61"/>
      <c r="Z363" s="61" t="str">
        <f>$Z$11</f>
        <v>事業費(C)</v>
      </c>
      <c r="AA363" s="61"/>
      <c r="AB363" s="61"/>
      <c r="AC363" s="61" t="str">
        <f>$AC$11</f>
        <v>利用者負担額(D)</v>
      </c>
      <c r="AD363" s="61"/>
      <c r="AE363" s="61"/>
      <c r="AF363" s="61" t="str">
        <f>$AF$11</f>
        <v>移動支援事業費(E)</v>
      </c>
      <c r="AG363" s="61"/>
      <c r="AH363" s="61"/>
      <c r="AI363" s="60" t="str">
        <f>$AI$11</f>
        <v>サービス
提供者印</v>
      </c>
      <c r="AJ363" s="60"/>
      <c r="AK363" s="60" t="str">
        <f>$AM$11</f>
        <v>利用者
確認印</v>
      </c>
      <c r="AL363" s="60"/>
      <c r="AM363" s="60"/>
      <c r="AN363" s="60"/>
      <c r="AO363" s="60"/>
      <c r="AP363" s="60"/>
      <c r="AQ363" s="108" t="s">
        <v>45</v>
      </c>
      <c r="AR363" s="109" t="s">
        <v>46</v>
      </c>
    </row>
    <row r="364" spans="1:45" ht="13.5" customHeight="1">
      <c r="A364" s="115"/>
      <c r="B364" s="115"/>
      <c r="C364" s="119"/>
      <c r="D364" s="120"/>
      <c r="E364" s="120"/>
      <c r="F364" s="120"/>
      <c r="G364" s="120"/>
      <c r="H364" s="120"/>
      <c r="I364" s="120"/>
      <c r="J364" s="120"/>
      <c r="K364" s="121"/>
      <c r="L364" s="110" t="str">
        <f>$L$12</f>
        <v>開始
時間</v>
      </c>
      <c r="M364" s="61"/>
      <c r="N364" s="110" t="str">
        <f>$N$12</f>
        <v>終了
時間</v>
      </c>
      <c r="O364" s="61"/>
      <c r="P364" s="61" t="str">
        <f>$P$12</f>
        <v>計画時間数</v>
      </c>
      <c r="Q364" s="61"/>
      <c r="R364" s="110" t="str">
        <f>$R$12</f>
        <v>開始
時間</v>
      </c>
      <c r="S364" s="61"/>
      <c r="T364" s="110" t="str">
        <f>$T$12</f>
        <v>終了
時間</v>
      </c>
      <c r="U364" s="111"/>
      <c r="V364" s="114"/>
      <c r="W364" s="113"/>
      <c r="X364" s="61"/>
      <c r="Y364" s="61"/>
      <c r="Z364" s="61" t="str">
        <f>$Z$12</f>
        <v>A×B×2</v>
      </c>
      <c r="AA364" s="61"/>
      <c r="AB364" s="61"/>
      <c r="AC364" s="61" t="str">
        <f>$AC$12</f>
        <v>C×10%</v>
      </c>
      <c r="AD364" s="61"/>
      <c r="AE364" s="61"/>
      <c r="AF364" s="61" t="str">
        <f>$AF$12</f>
        <v>C-D</v>
      </c>
      <c r="AG364" s="61"/>
      <c r="AH364" s="61"/>
      <c r="AI364" s="60"/>
      <c r="AJ364" s="60"/>
      <c r="AK364" s="60"/>
      <c r="AL364" s="60"/>
      <c r="AM364" s="60"/>
      <c r="AN364" s="60"/>
      <c r="AO364" s="60"/>
      <c r="AP364" s="60"/>
      <c r="AQ364" s="108"/>
      <c r="AR364" s="109"/>
      <c r="AS364" s="4"/>
    </row>
    <row r="365" spans="1:45" ht="13.5">
      <c r="A365" s="115"/>
      <c r="B365" s="115"/>
      <c r="C365" s="122"/>
      <c r="D365" s="123"/>
      <c r="E365" s="123"/>
      <c r="F365" s="123"/>
      <c r="G365" s="123"/>
      <c r="H365" s="123"/>
      <c r="I365" s="123"/>
      <c r="J365" s="123"/>
      <c r="K365" s="124"/>
      <c r="L365" s="61"/>
      <c r="M365" s="61"/>
      <c r="N365" s="61"/>
      <c r="O365" s="61"/>
      <c r="P365" s="61" t="str">
        <f>$P$13</f>
        <v>時間</v>
      </c>
      <c r="Q365" s="61"/>
      <c r="R365" s="61"/>
      <c r="S365" s="61"/>
      <c r="T365" s="61"/>
      <c r="U365" s="111"/>
      <c r="V365" s="107" t="str">
        <f>$V$13</f>
        <v>時間(A)</v>
      </c>
      <c r="W365" s="61"/>
      <c r="X365" s="61" t="str">
        <f>$X$13</f>
        <v>単価(B)</v>
      </c>
      <c r="Y365" s="61"/>
      <c r="Z365" s="61"/>
      <c r="AA365" s="61"/>
      <c r="AB365" s="61"/>
      <c r="AC365" s="61"/>
      <c r="AD365" s="61"/>
      <c r="AE365" s="61"/>
      <c r="AF365" s="61"/>
      <c r="AG365" s="61"/>
      <c r="AH365" s="61"/>
      <c r="AI365" s="60"/>
      <c r="AJ365" s="60"/>
      <c r="AK365" s="60"/>
      <c r="AL365" s="60"/>
      <c r="AM365" s="60"/>
      <c r="AN365" s="60"/>
      <c r="AO365" s="60"/>
      <c r="AP365" s="60"/>
      <c r="AQ365" s="108"/>
      <c r="AR365" s="109"/>
      <c r="AS365" s="4"/>
    </row>
    <row r="366" spans="1:45" ht="19.5" customHeight="1">
      <c r="A366" s="3"/>
      <c r="B366" s="33">
        <f aca="true" t="shared" si="104" ref="B366:B396">IF(A366,CHOOSE(WEEKDAY(name_fday+A366-1,1),"日","月","火","水","木","金","土"),"")</f>
      </c>
      <c r="C366" s="52"/>
      <c r="D366" s="52"/>
      <c r="E366" s="52"/>
      <c r="F366" s="52"/>
      <c r="G366" s="52"/>
      <c r="H366" s="52"/>
      <c r="I366" s="52"/>
      <c r="J366" s="52"/>
      <c r="K366" s="52"/>
      <c r="L366" s="34">
        <f>IF(R366="","",IF(R366=0,0,R366))</f>
      </c>
      <c r="M366" s="35">
        <f>IF(AND(R366="",S366=""),"",IF(S366=0,0,S366))</f>
      </c>
      <c r="N366" s="34">
        <f>IF(T366="","",IF(T366=0,0,T366))</f>
      </c>
      <c r="O366" s="35">
        <f>IF(AND(T366="",U366=""),"",IF(U366=0,0,U366))</f>
      </c>
      <c r="P366" s="102">
        <f>IF(V366="","",V366)</f>
      </c>
      <c r="Q366" s="102"/>
      <c r="R366" s="36"/>
      <c r="S366" s="37"/>
      <c r="T366" s="36"/>
      <c r="U366" s="38"/>
      <c r="V366" s="105"/>
      <c r="W366" s="106"/>
      <c r="X366" s="102">
        <f>IF(V366="","",800)</f>
      </c>
      <c r="Y366" s="102"/>
      <c r="Z366" s="101">
        <f>IF(V366="","",V366*X366*2)</f>
      </c>
      <c r="AA366" s="101"/>
      <c r="AB366" s="101"/>
      <c r="AC366" s="101">
        <f>IF(V366="","",MIN(AQ366+AR366,$Q$2)-AR366)</f>
      </c>
      <c r="AD366" s="101"/>
      <c r="AE366" s="101"/>
      <c r="AF366" s="101">
        <f>IF(V366="","",Z366-AC366)</f>
      </c>
      <c r="AG366" s="101"/>
      <c r="AH366" s="101"/>
      <c r="AI366" s="52"/>
      <c r="AJ366" s="52"/>
      <c r="AK366" s="52"/>
      <c r="AL366" s="52"/>
      <c r="AM366" s="52"/>
      <c r="AN366" s="52"/>
      <c r="AO366" s="52"/>
      <c r="AP366" s="52"/>
      <c r="AQ366" s="5">
        <f>IF(V366="","",Z366*0.1)</f>
      </c>
      <c r="AR366" s="6">
        <f>IF(V366="","",AC354)</f>
      </c>
      <c r="AS366" s="10"/>
    </row>
    <row r="367" spans="1:45" ht="19.5" customHeight="1">
      <c r="A367" s="3"/>
      <c r="B367" s="33">
        <f t="shared" si="104"/>
      </c>
      <c r="C367" s="52"/>
      <c r="D367" s="52"/>
      <c r="E367" s="52"/>
      <c r="F367" s="52"/>
      <c r="G367" s="52"/>
      <c r="H367" s="52"/>
      <c r="I367" s="52"/>
      <c r="J367" s="52"/>
      <c r="K367" s="52"/>
      <c r="L367" s="34">
        <f aca="true" t="shared" si="105" ref="L367:L396">IF(R367="","",IF(R367=0,0,R367))</f>
      </c>
      <c r="M367" s="35">
        <f aca="true" t="shared" si="106" ref="M367:M396">IF(AND(R367="",S367=""),"",IF(S367=0,0,S367))</f>
      </c>
      <c r="N367" s="34">
        <f aca="true" t="shared" si="107" ref="N367:N396">IF(T367="","",IF(T367=0,0,T367))</f>
      </c>
      <c r="O367" s="35">
        <f aca="true" t="shared" si="108" ref="O367:O396">IF(AND(T367="",U367=""),"",IF(U367=0,0,U367))</f>
      </c>
      <c r="P367" s="102">
        <f aca="true" t="shared" si="109" ref="P367:P396">IF(V367="","",V367)</f>
      </c>
      <c r="Q367" s="102"/>
      <c r="R367" s="36"/>
      <c r="S367" s="37"/>
      <c r="T367" s="36"/>
      <c r="U367" s="38"/>
      <c r="V367" s="105"/>
      <c r="W367" s="106"/>
      <c r="X367" s="102">
        <f aca="true" t="shared" si="110" ref="X367:X396">IF(V367="","",800)</f>
      </c>
      <c r="Y367" s="102"/>
      <c r="Z367" s="101">
        <f aca="true" t="shared" si="111" ref="Z367:Z396">IF(V367="","",V367*X367*2)</f>
      </c>
      <c r="AA367" s="101"/>
      <c r="AB367" s="101"/>
      <c r="AC367" s="101">
        <f aca="true" t="shared" si="112" ref="AC367:AC396">IF(V367="","",MIN(AQ367+AR367,$Q$2)-AR367)</f>
      </c>
      <c r="AD367" s="101"/>
      <c r="AE367" s="101"/>
      <c r="AF367" s="101">
        <f aca="true" t="shared" si="113" ref="AF367:AF396">IF(V367="","",Z367-AC367)</f>
      </c>
      <c r="AG367" s="101"/>
      <c r="AH367" s="101"/>
      <c r="AI367" s="52"/>
      <c r="AJ367" s="52"/>
      <c r="AK367" s="52"/>
      <c r="AL367" s="52"/>
      <c r="AM367" s="52"/>
      <c r="AN367" s="52"/>
      <c r="AO367" s="52"/>
      <c r="AP367" s="52"/>
      <c r="AQ367" s="5">
        <f>IF(V367="","",Z367*0.1)</f>
      </c>
      <c r="AR367" s="6">
        <f>IF(V367="","",SUM($AC$366:AC366)+$AR$366)</f>
      </c>
      <c r="AS367" s="10"/>
    </row>
    <row r="368" spans="1:44" ht="19.5" customHeight="1">
      <c r="A368" s="3"/>
      <c r="B368" s="33">
        <f t="shared" si="104"/>
      </c>
      <c r="C368" s="52"/>
      <c r="D368" s="52"/>
      <c r="E368" s="52"/>
      <c r="F368" s="52"/>
      <c r="G368" s="52"/>
      <c r="H368" s="52"/>
      <c r="I368" s="52"/>
      <c r="J368" s="52"/>
      <c r="K368" s="52"/>
      <c r="L368" s="34">
        <f t="shared" si="105"/>
      </c>
      <c r="M368" s="35">
        <f t="shared" si="106"/>
      </c>
      <c r="N368" s="34">
        <f t="shared" si="107"/>
      </c>
      <c r="O368" s="35">
        <f t="shared" si="108"/>
      </c>
      <c r="P368" s="102">
        <f t="shared" si="109"/>
      </c>
      <c r="Q368" s="102"/>
      <c r="R368" s="36"/>
      <c r="S368" s="37"/>
      <c r="T368" s="36"/>
      <c r="U368" s="38"/>
      <c r="V368" s="105"/>
      <c r="W368" s="106"/>
      <c r="X368" s="102">
        <f t="shared" si="110"/>
      </c>
      <c r="Y368" s="102"/>
      <c r="Z368" s="101">
        <f t="shared" si="111"/>
      </c>
      <c r="AA368" s="101"/>
      <c r="AB368" s="101"/>
      <c r="AC368" s="101">
        <f t="shared" si="112"/>
      </c>
      <c r="AD368" s="101"/>
      <c r="AE368" s="101"/>
      <c r="AF368" s="101">
        <f t="shared" si="113"/>
      </c>
      <c r="AG368" s="101"/>
      <c r="AH368" s="101"/>
      <c r="AI368" s="52"/>
      <c r="AJ368" s="52"/>
      <c r="AK368" s="52"/>
      <c r="AL368" s="52"/>
      <c r="AM368" s="52"/>
      <c r="AN368" s="52"/>
      <c r="AO368" s="52"/>
      <c r="AP368" s="52"/>
      <c r="AQ368" s="5">
        <f aca="true" t="shared" si="114" ref="AQ368:AQ396">IF(V368="","",Z368*0.1)</f>
      </c>
      <c r="AR368" s="6">
        <f>IF(V368="","",SUM($AC$366:AC367)+$AR$366)</f>
      </c>
    </row>
    <row r="369" spans="1:44" ht="19.5" customHeight="1">
      <c r="A369" s="3"/>
      <c r="B369" s="33">
        <f t="shared" si="104"/>
      </c>
      <c r="C369" s="52"/>
      <c r="D369" s="52"/>
      <c r="E369" s="52"/>
      <c r="F369" s="52"/>
      <c r="G369" s="52"/>
      <c r="H369" s="52"/>
      <c r="I369" s="52"/>
      <c r="J369" s="52"/>
      <c r="K369" s="52"/>
      <c r="L369" s="34">
        <f t="shared" si="105"/>
      </c>
      <c r="M369" s="35">
        <f t="shared" si="106"/>
      </c>
      <c r="N369" s="34">
        <f t="shared" si="107"/>
      </c>
      <c r="O369" s="35">
        <f t="shared" si="108"/>
      </c>
      <c r="P369" s="102">
        <f t="shared" si="109"/>
      </c>
      <c r="Q369" s="102"/>
      <c r="R369" s="36"/>
      <c r="S369" s="37"/>
      <c r="T369" s="36"/>
      <c r="U369" s="38"/>
      <c r="V369" s="105"/>
      <c r="W369" s="106"/>
      <c r="X369" s="102">
        <f t="shared" si="110"/>
      </c>
      <c r="Y369" s="102"/>
      <c r="Z369" s="101">
        <f t="shared" si="111"/>
      </c>
      <c r="AA369" s="101"/>
      <c r="AB369" s="101"/>
      <c r="AC369" s="101">
        <f t="shared" si="112"/>
      </c>
      <c r="AD369" s="101"/>
      <c r="AE369" s="101"/>
      <c r="AF369" s="101">
        <f t="shared" si="113"/>
      </c>
      <c r="AG369" s="101"/>
      <c r="AH369" s="101"/>
      <c r="AI369" s="52"/>
      <c r="AJ369" s="52"/>
      <c r="AK369" s="52"/>
      <c r="AL369" s="52"/>
      <c r="AM369" s="52"/>
      <c r="AN369" s="52"/>
      <c r="AO369" s="52"/>
      <c r="AP369" s="52"/>
      <c r="AQ369" s="5">
        <f t="shared" si="114"/>
      </c>
      <c r="AR369" s="6">
        <f>IF(V369="","",SUM($AC$366:AC368)+$AR$366)</f>
      </c>
    </row>
    <row r="370" spans="1:44" ht="19.5" customHeight="1">
      <c r="A370" s="3"/>
      <c r="B370" s="33">
        <f t="shared" si="104"/>
      </c>
      <c r="C370" s="52"/>
      <c r="D370" s="52"/>
      <c r="E370" s="52"/>
      <c r="F370" s="52"/>
      <c r="G370" s="52"/>
      <c r="H370" s="52"/>
      <c r="I370" s="52"/>
      <c r="J370" s="52"/>
      <c r="K370" s="52"/>
      <c r="L370" s="34">
        <f t="shared" si="105"/>
      </c>
      <c r="M370" s="35">
        <f t="shared" si="106"/>
      </c>
      <c r="N370" s="34">
        <f t="shared" si="107"/>
      </c>
      <c r="O370" s="35">
        <f t="shared" si="108"/>
      </c>
      <c r="P370" s="102">
        <f t="shared" si="109"/>
      </c>
      <c r="Q370" s="102"/>
      <c r="R370" s="36"/>
      <c r="S370" s="37"/>
      <c r="T370" s="36"/>
      <c r="U370" s="38"/>
      <c r="V370" s="105"/>
      <c r="W370" s="106"/>
      <c r="X370" s="102">
        <f t="shared" si="110"/>
      </c>
      <c r="Y370" s="102"/>
      <c r="Z370" s="101">
        <f t="shared" si="111"/>
      </c>
      <c r="AA370" s="101"/>
      <c r="AB370" s="101"/>
      <c r="AC370" s="101">
        <f t="shared" si="112"/>
      </c>
      <c r="AD370" s="101"/>
      <c r="AE370" s="101"/>
      <c r="AF370" s="101">
        <f t="shared" si="113"/>
      </c>
      <c r="AG370" s="101"/>
      <c r="AH370" s="101"/>
      <c r="AI370" s="52"/>
      <c r="AJ370" s="52"/>
      <c r="AK370" s="52"/>
      <c r="AL370" s="52"/>
      <c r="AM370" s="52"/>
      <c r="AN370" s="52"/>
      <c r="AO370" s="52"/>
      <c r="AP370" s="52"/>
      <c r="AQ370" s="5">
        <f t="shared" si="114"/>
      </c>
      <c r="AR370" s="6">
        <f>IF(V370="","",SUM($AC$366:AC369)+$AR$366)</f>
      </c>
    </row>
    <row r="371" spans="1:44" ht="19.5" customHeight="1">
      <c r="A371" s="3"/>
      <c r="B371" s="33">
        <f t="shared" si="104"/>
      </c>
      <c r="C371" s="52"/>
      <c r="D371" s="52"/>
      <c r="E371" s="52"/>
      <c r="F371" s="52"/>
      <c r="G371" s="52"/>
      <c r="H371" s="52"/>
      <c r="I371" s="52"/>
      <c r="J371" s="52"/>
      <c r="K371" s="52"/>
      <c r="L371" s="34">
        <f t="shared" si="105"/>
      </c>
      <c r="M371" s="35">
        <f t="shared" si="106"/>
      </c>
      <c r="N371" s="34">
        <f t="shared" si="107"/>
      </c>
      <c r="O371" s="35">
        <f t="shared" si="108"/>
      </c>
      <c r="P371" s="102">
        <f t="shared" si="109"/>
      </c>
      <c r="Q371" s="102"/>
      <c r="R371" s="36"/>
      <c r="S371" s="37"/>
      <c r="T371" s="36"/>
      <c r="U371" s="38"/>
      <c r="V371" s="105"/>
      <c r="W371" s="106"/>
      <c r="X371" s="102">
        <f t="shared" si="110"/>
      </c>
      <c r="Y371" s="102"/>
      <c r="Z371" s="101">
        <f t="shared" si="111"/>
      </c>
      <c r="AA371" s="101"/>
      <c r="AB371" s="101"/>
      <c r="AC371" s="101">
        <f t="shared" si="112"/>
      </c>
      <c r="AD371" s="101"/>
      <c r="AE371" s="101"/>
      <c r="AF371" s="101">
        <f t="shared" si="113"/>
      </c>
      <c r="AG371" s="101"/>
      <c r="AH371" s="101"/>
      <c r="AI371" s="52"/>
      <c r="AJ371" s="52"/>
      <c r="AK371" s="52"/>
      <c r="AL371" s="52"/>
      <c r="AM371" s="52"/>
      <c r="AN371" s="52"/>
      <c r="AO371" s="52"/>
      <c r="AP371" s="52"/>
      <c r="AQ371" s="5">
        <f t="shared" si="114"/>
      </c>
      <c r="AR371" s="6">
        <f>IF(V371="","",SUM($AC$366:AC370)+$AR$366)</f>
      </c>
    </row>
    <row r="372" spans="1:44" ht="19.5" customHeight="1">
      <c r="A372" s="3"/>
      <c r="B372" s="33">
        <f t="shared" si="104"/>
      </c>
      <c r="C372" s="52"/>
      <c r="D372" s="52"/>
      <c r="E372" s="52"/>
      <c r="F372" s="52"/>
      <c r="G372" s="52"/>
      <c r="H372" s="52"/>
      <c r="I372" s="52"/>
      <c r="J372" s="52"/>
      <c r="K372" s="52"/>
      <c r="L372" s="34">
        <f t="shared" si="105"/>
      </c>
      <c r="M372" s="35">
        <f t="shared" si="106"/>
      </c>
      <c r="N372" s="34">
        <f t="shared" si="107"/>
      </c>
      <c r="O372" s="35">
        <f t="shared" si="108"/>
      </c>
      <c r="P372" s="102">
        <f t="shared" si="109"/>
      </c>
      <c r="Q372" s="102"/>
      <c r="R372" s="36"/>
      <c r="S372" s="37"/>
      <c r="T372" s="36"/>
      <c r="U372" s="38"/>
      <c r="V372" s="105"/>
      <c r="W372" s="106"/>
      <c r="X372" s="102">
        <f t="shared" si="110"/>
      </c>
      <c r="Y372" s="102"/>
      <c r="Z372" s="101">
        <f t="shared" si="111"/>
      </c>
      <c r="AA372" s="101"/>
      <c r="AB372" s="101"/>
      <c r="AC372" s="101">
        <f t="shared" si="112"/>
      </c>
      <c r="AD372" s="101"/>
      <c r="AE372" s="101"/>
      <c r="AF372" s="101">
        <f t="shared" si="113"/>
      </c>
      <c r="AG372" s="101"/>
      <c r="AH372" s="101"/>
      <c r="AI372" s="52"/>
      <c r="AJ372" s="52"/>
      <c r="AK372" s="52"/>
      <c r="AL372" s="52"/>
      <c r="AM372" s="52"/>
      <c r="AN372" s="52"/>
      <c r="AO372" s="52"/>
      <c r="AP372" s="52"/>
      <c r="AQ372" s="5">
        <f t="shared" si="114"/>
      </c>
      <c r="AR372" s="6">
        <f>IF(V372="","",SUM($AC$366:AC371)+$AR$366)</f>
      </c>
    </row>
    <row r="373" spans="1:44" ht="19.5" customHeight="1">
      <c r="A373" s="3"/>
      <c r="B373" s="33">
        <f t="shared" si="104"/>
      </c>
      <c r="C373" s="52"/>
      <c r="D373" s="52"/>
      <c r="E373" s="52"/>
      <c r="F373" s="52"/>
      <c r="G373" s="52"/>
      <c r="H373" s="52"/>
      <c r="I373" s="52"/>
      <c r="J373" s="52"/>
      <c r="K373" s="52"/>
      <c r="L373" s="34">
        <f t="shared" si="105"/>
      </c>
      <c r="M373" s="35">
        <f t="shared" si="106"/>
      </c>
      <c r="N373" s="34">
        <f t="shared" si="107"/>
      </c>
      <c r="O373" s="35">
        <f t="shared" si="108"/>
      </c>
      <c r="P373" s="102">
        <f t="shared" si="109"/>
      </c>
      <c r="Q373" s="102"/>
      <c r="R373" s="36"/>
      <c r="S373" s="37"/>
      <c r="T373" s="36"/>
      <c r="U373" s="38"/>
      <c r="V373" s="105"/>
      <c r="W373" s="106"/>
      <c r="X373" s="102">
        <f t="shared" si="110"/>
      </c>
      <c r="Y373" s="102"/>
      <c r="Z373" s="101">
        <f t="shared" si="111"/>
      </c>
      <c r="AA373" s="101"/>
      <c r="AB373" s="101"/>
      <c r="AC373" s="101">
        <f t="shared" si="112"/>
      </c>
      <c r="AD373" s="101"/>
      <c r="AE373" s="101"/>
      <c r="AF373" s="101">
        <f t="shared" si="113"/>
      </c>
      <c r="AG373" s="101"/>
      <c r="AH373" s="101"/>
      <c r="AI373" s="52"/>
      <c r="AJ373" s="52"/>
      <c r="AK373" s="52"/>
      <c r="AL373" s="52"/>
      <c r="AM373" s="52"/>
      <c r="AN373" s="52"/>
      <c r="AO373" s="52"/>
      <c r="AP373" s="52"/>
      <c r="AQ373" s="5">
        <f t="shared" si="114"/>
      </c>
      <c r="AR373" s="6">
        <f>IF(V373="","",SUM($AC$366:AC372)+$AR$366)</f>
      </c>
    </row>
    <row r="374" spans="1:44" ht="19.5" customHeight="1">
      <c r="A374" s="3"/>
      <c r="B374" s="33">
        <f t="shared" si="104"/>
      </c>
      <c r="C374" s="52"/>
      <c r="D374" s="52"/>
      <c r="E374" s="52"/>
      <c r="F374" s="52"/>
      <c r="G374" s="52"/>
      <c r="H374" s="52"/>
      <c r="I374" s="52"/>
      <c r="J374" s="52"/>
      <c r="K374" s="52"/>
      <c r="L374" s="34">
        <f t="shared" si="105"/>
      </c>
      <c r="M374" s="35">
        <f t="shared" si="106"/>
      </c>
      <c r="N374" s="34">
        <f t="shared" si="107"/>
      </c>
      <c r="O374" s="35">
        <f t="shared" si="108"/>
      </c>
      <c r="P374" s="102">
        <f t="shared" si="109"/>
      </c>
      <c r="Q374" s="102"/>
      <c r="R374" s="36"/>
      <c r="S374" s="37"/>
      <c r="T374" s="36"/>
      <c r="U374" s="38"/>
      <c r="V374" s="105"/>
      <c r="W374" s="106"/>
      <c r="X374" s="102">
        <f t="shared" si="110"/>
      </c>
      <c r="Y374" s="102"/>
      <c r="Z374" s="101">
        <f t="shared" si="111"/>
      </c>
      <c r="AA374" s="101"/>
      <c r="AB374" s="101"/>
      <c r="AC374" s="101">
        <f t="shared" si="112"/>
      </c>
      <c r="AD374" s="101"/>
      <c r="AE374" s="101"/>
      <c r="AF374" s="101">
        <f t="shared" si="113"/>
      </c>
      <c r="AG374" s="101"/>
      <c r="AH374" s="101"/>
      <c r="AI374" s="52"/>
      <c r="AJ374" s="52"/>
      <c r="AK374" s="52"/>
      <c r="AL374" s="52"/>
      <c r="AM374" s="52"/>
      <c r="AN374" s="52"/>
      <c r="AO374" s="52"/>
      <c r="AP374" s="52"/>
      <c r="AQ374" s="5">
        <f t="shared" si="114"/>
      </c>
      <c r="AR374" s="6">
        <f>IF(V374="","",SUM($AC$366:AC373)+$AR$366)</f>
      </c>
    </row>
    <row r="375" spans="1:44" ht="19.5" customHeight="1">
      <c r="A375" s="3"/>
      <c r="B375" s="33">
        <f t="shared" si="104"/>
      </c>
      <c r="C375" s="52"/>
      <c r="D375" s="52"/>
      <c r="E375" s="52"/>
      <c r="F375" s="52"/>
      <c r="G375" s="52"/>
      <c r="H375" s="52"/>
      <c r="I375" s="52"/>
      <c r="J375" s="52"/>
      <c r="K375" s="52"/>
      <c r="L375" s="34">
        <f t="shared" si="105"/>
      </c>
      <c r="M375" s="35">
        <f t="shared" si="106"/>
      </c>
      <c r="N375" s="34">
        <f t="shared" si="107"/>
      </c>
      <c r="O375" s="35">
        <f t="shared" si="108"/>
      </c>
      <c r="P375" s="102">
        <f t="shared" si="109"/>
      </c>
      <c r="Q375" s="102"/>
      <c r="R375" s="36"/>
      <c r="S375" s="37"/>
      <c r="T375" s="36"/>
      <c r="U375" s="38"/>
      <c r="V375" s="105"/>
      <c r="W375" s="106"/>
      <c r="X375" s="102">
        <f t="shared" si="110"/>
      </c>
      <c r="Y375" s="102"/>
      <c r="Z375" s="101">
        <f t="shared" si="111"/>
      </c>
      <c r="AA375" s="101"/>
      <c r="AB375" s="101"/>
      <c r="AC375" s="101">
        <f t="shared" si="112"/>
      </c>
      <c r="AD375" s="101"/>
      <c r="AE375" s="101"/>
      <c r="AF375" s="101">
        <f t="shared" si="113"/>
      </c>
      <c r="AG375" s="101"/>
      <c r="AH375" s="101"/>
      <c r="AI375" s="52"/>
      <c r="AJ375" s="52"/>
      <c r="AK375" s="52"/>
      <c r="AL375" s="52"/>
      <c r="AM375" s="52"/>
      <c r="AN375" s="52"/>
      <c r="AO375" s="52"/>
      <c r="AP375" s="52"/>
      <c r="AQ375" s="5">
        <f t="shared" si="114"/>
      </c>
      <c r="AR375" s="6">
        <f>IF(V375="","",SUM($AC$366:AC374)+$AR$366)</f>
      </c>
    </row>
    <row r="376" spans="1:44" ht="19.5" customHeight="1">
      <c r="A376" s="3"/>
      <c r="B376" s="33">
        <f t="shared" si="104"/>
      </c>
      <c r="C376" s="52"/>
      <c r="D376" s="52"/>
      <c r="E376" s="52"/>
      <c r="F376" s="52"/>
      <c r="G376" s="52"/>
      <c r="H376" s="52"/>
      <c r="I376" s="52"/>
      <c r="J376" s="52"/>
      <c r="K376" s="52"/>
      <c r="L376" s="34">
        <f t="shared" si="105"/>
      </c>
      <c r="M376" s="35">
        <f t="shared" si="106"/>
      </c>
      <c r="N376" s="34">
        <f t="shared" si="107"/>
      </c>
      <c r="O376" s="35">
        <f t="shared" si="108"/>
      </c>
      <c r="P376" s="102">
        <f t="shared" si="109"/>
      </c>
      <c r="Q376" s="102"/>
      <c r="R376" s="36"/>
      <c r="S376" s="37"/>
      <c r="T376" s="36"/>
      <c r="U376" s="38"/>
      <c r="V376" s="105"/>
      <c r="W376" s="106"/>
      <c r="X376" s="102">
        <f t="shared" si="110"/>
      </c>
      <c r="Y376" s="102"/>
      <c r="Z376" s="101">
        <f t="shared" si="111"/>
      </c>
      <c r="AA376" s="101"/>
      <c r="AB376" s="101"/>
      <c r="AC376" s="101">
        <f t="shared" si="112"/>
      </c>
      <c r="AD376" s="101"/>
      <c r="AE376" s="101"/>
      <c r="AF376" s="101">
        <f t="shared" si="113"/>
      </c>
      <c r="AG376" s="101"/>
      <c r="AH376" s="101"/>
      <c r="AI376" s="52"/>
      <c r="AJ376" s="52"/>
      <c r="AK376" s="52"/>
      <c r="AL376" s="52"/>
      <c r="AM376" s="52"/>
      <c r="AN376" s="52"/>
      <c r="AO376" s="52"/>
      <c r="AP376" s="52"/>
      <c r="AQ376" s="5">
        <f t="shared" si="114"/>
      </c>
      <c r="AR376" s="6">
        <f>IF(V376="","",SUM($AC$366:AC375)+$AR$366)</f>
      </c>
    </row>
    <row r="377" spans="1:44" ht="19.5" customHeight="1">
      <c r="A377" s="3"/>
      <c r="B377" s="33">
        <f t="shared" si="104"/>
      </c>
      <c r="C377" s="52"/>
      <c r="D377" s="52"/>
      <c r="E377" s="52"/>
      <c r="F377" s="52"/>
      <c r="G377" s="52"/>
      <c r="H377" s="52"/>
      <c r="I377" s="52"/>
      <c r="J377" s="52"/>
      <c r="K377" s="52"/>
      <c r="L377" s="34">
        <f t="shared" si="105"/>
      </c>
      <c r="M377" s="35">
        <f t="shared" si="106"/>
      </c>
      <c r="N377" s="34">
        <f t="shared" si="107"/>
      </c>
      <c r="O377" s="35">
        <f t="shared" si="108"/>
      </c>
      <c r="P377" s="102">
        <f t="shared" si="109"/>
      </c>
      <c r="Q377" s="102"/>
      <c r="R377" s="36"/>
      <c r="S377" s="37"/>
      <c r="T377" s="36"/>
      <c r="U377" s="38"/>
      <c r="V377" s="105"/>
      <c r="W377" s="106"/>
      <c r="X377" s="102">
        <f t="shared" si="110"/>
      </c>
      <c r="Y377" s="102"/>
      <c r="Z377" s="101">
        <f t="shared" si="111"/>
      </c>
      <c r="AA377" s="101"/>
      <c r="AB377" s="101"/>
      <c r="AC377" s="101">
        <f t="shared" si="112"/>
      </c>
      <c r="AD377" s="101"/>
      <c r="AE377" s="101"/>
      <c r="AF377" s="101">
        <f t="shared" si="113"/>
      </c>
      <c r="AG377" s="101"/>
      <c r="AH377" s="101"/>
      <c r="AI377" s="52"/>
      <c r="AJ377" s="52"/>
      <c r="AK377" s="52"/>
      <c r="AL377" s="52"/>
      <c r="AM377" s="52"/>
      <c r="AN377" s="52"/>
      <c r="AO377" s="52"/>
      <c r="AP377" s="52"/>
      <c r="AQ377" s="5">
        <f t="shared" si="114"/>
      </c>
      <c r="AR377" s="6">
        <f>IF(V377="","",SUM($AC$366:AC376)+$AR$366)</f>
      </c>
    </row>
    <row r="378" spans="1:44" ht="19.5" customHeight="1">
      <c r="A378" s="3"/>
      <c r="B378" s="33">
        <f t="shared" si="104"/>
      </c>
      <c r="C378" s="52"/>
      <c r="D378" s="52"/>
      <c r="E378" s="52"/>
      <c r="F378" s="52"/>
      <c r="G378" s="52"/>
      <c r="H378" s="52"/>
      <c r="I378" s="52"/>
      <c r="J378" s="52"/>
      <c r="K378" s="52"/>
      <c r="L378" s="34">
        <f t="shared" si="105"/>
      </c>
      <c r="M378" s="35">
        <f t="shared" si="106"/>
      </c>
      <c r="N378" s="34">
        <f t="shared" si="107"/>
      </c>
      <c r="O378" s="35">
        <f t="shared" si="108"/>
      </c>
      <c r="P378" s="102">
        <f t="shared" si="109"/>
      </c>
      <c r="Q378" s="102"/>
      <c r="R378" s="36"/>
      <c r="S378" s="37"/>
      <c r="T378" s="36"/>
      <c r="U378" s="38"/>
      <c r="V378" s="105"/>
      <c r="W378" s="106"/>
      <c r="X378" s="102">
        <f t="shared" si="110"/>
      </c>
      <c r="Y378" s="102"/>
      <c r="Z378" s="101">
        <f t="shared" si="111"/>
      </c>
      <c r="AA378" s="101"/>
      <c r="AB378" s="101"/>
      <c r="AC378" s="101">
        <f t="shared" si="112"/>
      </c>
      <c r="AD378" s="101"/>
      <c r="AE378" s="101"/>
      <c r="AF378" s="101">
        <f t="shared" si="113"/>
      </c>
      <c r="AG378" s="101"/>
      <c r="AH378" s="101"/>
      <c r="AI378" s="52"/>
      <c r="AJ378" s="52"/>
      <c r="AK378" s="52"/>
      <c r="AL378" s="52"/>
      <c r="AM378" s="52"/>
      <c r="AN378" s="52"/>
      <c r="AO378" s="52"/>
      <c r="AP378" s="52"/>
      <c r="AQ378" s="5">
        <f t="shared" si="114"/>
      </c>
      <c r="AR378" s="6">
        <f>IF(V378="","",SUM($AC$366:AC377)+$AR$366)</f>
      </c>
    </row>
    <row r="379" spans="1:44" ht="19.5" customHeight="1">
      <c r="A379" s="3"/>
      <c r="B379" s="33">
        <f t="shared" si="104"/>
      </c>
      <c r="C379" s="52"/>
      <c r="D379" s="52"/>
      <c r="E379" s="52"/>
      <c r="F379" s="52"/>
      <c r="G379" s="52"/>
      <c r="H379" s="52"/>
      <c r="I379" s="52"/>
      <c r="J379" s="52"/>
      <c r="K379" s="52"/>
      <c r="L379" s="34">
        <f t="shared" si="105"/>
      </c>
      <c r="M379" s="35">
        <f t="shared" si="106"/>
      </c>
      <c r="N379" s="34">
        <f t="shared" si="107"/>
      </c>
      <c r="O379" s="35">
        <f t="shared" si="108"/>
      </c>
      <c r="P379" s="102">
        <f t="shared" si="109"/>
      </c>
      <c r="Q379" s="102"/>
      <c r="R379" s="36"/>
      <c r="S379" s="37"/>
      <c r="T379" s="36"/>
      <c r="U379" s="38"/>
      <c r="V379" s="105"/>
      <c r="W379" s="106"/>
      <c r="X379" s="102">
        <f t="shared" si="110"/>
      </c>
      <c r="Y379" s="102"/>
      <c r="Z379" s="101">
        <f t="shared" si="111"/>
      </c>
      <c r="AA379" s="101"/>
      <c r="AB379" s="101"/>
      <c r="AC379" s="101">
        <f t="shared" si="112"/>
      </c>
      <c r="AD379" s="101"/>
      <c r="AE379" s="101"/>
      <c r="AF379" s="101">
        <f t="shared" si="113"/>
      </c>
      <c r="AG379" s="101"/>
      <c r="AH379" s="101"/>
      <c r="AI379" s="52"/>
      <c r="AJ379" s="52"/>
      <c r="AK379" s="52"/>
      <c r="AL379" s="52"/>
      <c r="AM379" s="52"/>
      <c r="AN379" s="52"/>
      <c r="AO379" s="52"/>
      <c r="AP379" s="52"/>
      <c r="AQ379" s="5">
        <f t="shared" si="114"/>
      </c>
      <c r="AR379" s="6">
        <f>IF(V379="","",SUM($AC$366:AC378)+$AR$366)</f>
      </c>
    </row>
    <row r="380" spans="1:44" ht="19.5" customHeight="1">
      <c r="A380" s="3"/>
      <c r="B380" s="33">
        <f t="shared" si="104"/>
      </c>
      <c r="C380" s="52"/>
      <c r="D380" s="52"/>
      <c r="E380" s="52"/>
      <c r="F380" s="52"/>
      <c r="G380" s="52"/>
      <c r="H380" s="52"/>
      <c r="I380" s="52"/>
      <c r="J380" s="52"/>
      <c r="K380" s="52"/>
      <c r="L380" s="34">
        <f t="shared" si="105"/>
      </c>
      <c r="M380" s="35">
        <f t="shared" si="106"/>
      </c>
      <c r="N380" s="34">
        <f t="shared" si="107"/>
      </c>
      <c r="O380" s="35">
        <f t="shared" si="108"/>
      </c>
      <c r="P380" s="102">
        <f t="shared" si="109"/>
      </c>
      <c r="Q380" s="102"/>
      <c r="R380" s="36"/>
      <c r="S380" s="37"/>
      <c r="T380" s="36"/>
      <c r="U380" s="38"/>
      <c r="V380" s="105"/>
      <c r="W380" s="106"/>
      <c r="X380" s="102">
        <f t="shared" si="110"/>
      </c>
      <c r="Y380" s="102"/>
      <c r="Z380" s="101">
        <f t="shared" si="111"/>
      </c>
      <c r="AA380" s="101"/>
      <c r="AB380" s="101"/>
      <c r="AC380" s="101">
        <f t="shared" si="112"/>
      </c>
      <c r="AD380" s="101"/>
      <c r="AE380" s="101"/>
      <c r="AF380" s="101">
        <f t="shared" si="113"/>
      </c>
      <c r="AG380" s="101"/>
      <c r="AH380" s="101"/>
      <c r="AI380" s="52"/>
      <c r="AJ380" s="52"/>
      <c r="AK380" s="52"/>
      <c r="AL380" s="52"/>
      <c r="AM380" s="52"/>
      <c r="AN380" s="52"/>
      <c r="AO380" s="52"/>
      <c r="AP380" s="52"/>
      <c r="AQ380" s="5">
        <f t="shared" si="114"/>
      </c>
      <c r="AR380" s="6">
        <f>IF(V380="","",SUM($AC$366:AC379)+$AR$366)</f>
      </c>
    </row>
    <row r="381" spans="1:44" ht="19.5" customHeight="1">
      <c r="A381" s="3"/>
      <c r="B381" s="33">
        <f t="shared" si="104"/>
      </c>
      <c r="C381" s="52"/>
      <c r="D381" s="52"/>
      <c r="E381" s="52"/>
      <c r="F381" s="52"/>
      <c r="G381" s="52"/>
      <c r="H381" s="52"/>
      <c r="I381" s="52"/>
      <c r="J381" s="52"/>
      <c r="K381" s="52"/>
      <c r="L381" s="34">
        <f t="shared" si="105"/>
      </c>
      <c r="M381" s="35">
        <f t="shared" si="106"/>
      </c>
      <c r="N381" s="34">
        <f t="shared" si="107"/>
      </c>
      <c r="O381" s="35">
        <f t="shared" si="108"/>
      </c>
      <c r="P381" s="102">
        <f t="shared" si="109"/>
      </c>
      <c r="Q381" s="102"/>
      <c r="R381" s="36"/>
      <c r="S381" s="37"/>
      <c r="T381" s="36"/>
      <c r="U381" s="38"/>
      <c r="V381" s="105"/>
      <c r="W381" s="106"/>
      <c r="X381" s="102">
        <f t="shared" si="110"/>
      </c>
      <c r="Y381" s="102"/>
      <c r="Z381" s="101">
        <f t="shared" si="111"/>
      </c>
      <c r="AA381" s="101"/>
      <c r="AB381" s="101"/>
      <c r="AC381" s="101">
        <f t="shared" si="112"/>
      </c>
      <c r="AD381" s="101"/>
      <c r="AE381" s="101"/>
      <c r="AF381" s="101">
        <f t="shared" si="113"/>
      </c>
      <c r="AG381" s="101"/>
      <c r="AH381" s="101"/>
      <c r="AI381" s="52"/>
      <c r="AJ381" s="52"/>
      <c r="AK381" s="52"/>
      <c r="AL381" s="52"/>
      <c r="AM381" s="52"/>
      <c r="AN381" s="52"/>
      <c r="AO381" s="52"/>
      <c r="AP381" s="52"/>
      <c r="AQ381" s="5">
        <f t="shared" si="114"/>
      </c>
      <c r="AR381" s="6">
        <f>IF(V381="","",SUM($AC$366:AC380)+$AR$366)</f>
      </c>
    </row>
    <row r="382" spans="1:44" ht="19.5" customHeight="1">
      <c r="A382" s="3"/>
      <c r="B382" s="33">
        <f t="shared" si="104"/>
      </c>
      <c r="C382" s="52"/>
      <c r="D382" s="52"/>
      <c r="E382" s="52"/>
      <c r="F382" s="52"/>
      <c r="G382" s="52"/>
      <c r="H382" s="52"/>
      <c r="I382" s="52"/>
      <c r="J382" s="52"/>
      <c r="K382" s="52"/>
      <c r="L382" s="34">
        <f t="shared" si="105"/>
      </c>
      <c r="M382" s="35">
        <f t="shared" si="106"/>
      </c>
      <c r="N382" s="34">
        <f t="shared" si="107"/>
      </c>
      <c r="O382" s="35">
        <f t="shared" si="108"/>
      </c>
      <c r="P382" s="102">
        <f t="shared" si="109"/>
      </c>
      <c r="Q382" s="102"/>
      <c r="R382" s="36"/>
      <c r="S382" s="37"/>
      <c r="T382" s="36"/>
      <c r="U382" s="38"/>
      <c r="V382" s="105"/>
      <c r="W382" s="106"/>
      <c r="X382" s="102">
        <f t="shared" si="110"/>
      </c>
      <c r="Y382" s="102"/>
      <c r="Z382" s="101">
        <f t="shared" si="111"/>
      </c>
      <c r="AA382" s="101"/>
      <c r="AB382" s="101"/>
      <c r="AC382" s="101">
        <f t="shared" si="112"/>
      </c>
      <c r="AD382" s="101"/>
      <c r="AE382" s="101"/>
      <c r="AF382" s="101">
        <f t="shared" si="113"/>
      </c>
      <c r="AG382" s="101"/>
      <c r="AH382" s="101"/>
      <c r="AI382" s="52"/>
      <c r="AJ382" s="52"/>
      <c r="AK382" s="52"/>
      <c r="AL382" s="52"/>
      <c r="AM382" s="52"/>
      <c r="AN382" s="52"/>
      <c r="AO382" s="52"/>
      <c r="AP382" s="52"/>
      <c r="AQ382" s="5">
        <f t="shared" si="114"/>
      </c>
      <c r="AR382" s="6">
        <f>IF(V382="","",SUM($AC$366:AC381)+$AR$366)</f>
      </c>
    </row>
    <row r="383" spans="1:44" ht="19.5" customHeight="1">
      <c r="A383" s="3"/>
      <c r="B383" s="33">
        <f t="shared" si="104"/>
      </c>
      <c r="C383" s="52"/>
      <c r="D383" s="52"/>
      <c r="E383" s="52"/>
      <c r="F383" s="52"/>
      <c r="G383" s="52"/>
      <c r="H383" s="52"/>
      <c r="I383" s="52"/>
      <c r="J383" s="52"/>
      <c r="K383" s="52"/>
      <c r="L383" s="34">
        <f t="shared" si="105"/>
      </c>
      <c r="M383" s="35">
        <f t="shared" si="106"/>
      </c>
      <c r="N383" s="34">
        <f t="shared" si="107"/>
      </c>
      <c r="O383" s="35">
        <f t="shared" si="108"/>
      </c>
      <c r="P383" s="102">
        <f t="shared" si="109"/>
      </c>
      <c r="Q383" s="102"/>
      <c r="R383" s="36"/>
      <c r="S383" s="37"/>
      <c r="T383" s="36"/>
      <c r="U383" s="38"/>
      <c r="V383" s="105"/>
      <c r="W383" s="106"/>
      <c r="X383" s="102">
        <f t="shared" si="110"/>
      </c>
      <c r="Y383" s="102"/>
      <c r="Z383" s="101">
        <f t="shared" si="111"/>
      </c>
      <c r="AA383" s="101"/>
      <c r="AB383" s="101"/>
      <c r="AC383" s="101">
        <f t="shared" si="112"/>
      </c>
      <c r="AD383" s="101"/>
      <c r="AE383" s="101"/>
      <c r="AF383" s="101">
        <f t="shared" si="113"/>
      </c>
      <c r="AG383" s="101"/>
      <c r="AH383" s="101"/>
      <c r="AI383" s="52"/>
      <c r="AJ383" s="52"/>
      <c r="AK383" s="52"/>
      <c r="AL383" s="52"/>
      <c r="AM383" s="52"/>
      <c r="AN383" s="52"/>
      <c r="AO383" s="52"/>
      <c r="AP383" s="52"/>
      <c r="AQ383" s="5">
        <f t="shared" si="114"/>
      </c>
      <c r="AR383" s="6">
        <f>IF(V383="","",SUM($AC$366:AC382)+$AR$366)</f>
      </c>
    </row>
    <row r="384" spans="1:44" ht="19.5" customHeight="1">
      <c r="A384" s="3"/>
      <c r="B384" s="33">
        <f t="shared" si="104"/>
      </c>
      <c r="C384" s="52"/>
      <c r="D384" s="52"/>
      <c r="E384" s="52"/>
      <c r="F384" s="52"/>
      <c r="G384" s="52"/>
      <c r="H384" s="52"/>
      <c r="I384" s="52"/>
      <c r="J384" s="52"/>
      <c r="K384" s="52"/>
      <c r="L384" s="34">
        <f t="shared" si="105"/>
      </c>
      <c r="M384" s="35">
        <f t="shared" si="106"/>
      </c>
      <c r="N384" s="34">
        <f t="shared" si="107"/>
      </c>
      <c r="O384" s="35">
        <f t="shared" si="108"/>
      </c>
      <c r="P384" s="102">
        <f t="shared" si="109"/>
      </c>
      <c r="Q384" s="102"/>
      <c r="R384" s="36"/>
      <c r="S384" s="37"/>
      <c r="T384" s="36"/>
      <c r="U384" s="38"/>
      <c r="V384" s="105"/>
      <c r="W384" s="106"/>
      <c r="X384" s="102">
        <f t="shared" si="110"/>
      </c>
      <c r="Y384" s="102"/>
      <c r="Z384" s="101">
        <f t="shared" si="111"/>
      </c>
      <c r="AA384" s="101"/>
      <c r="AB384" s="101"/>
      <c r="AC384" s="101">
        <f t="shared" si="112"/>
      </c>
      <c r="AD384" s="101"/>
      <c r="AE384" s="101"/>
      <c r="AF384" s="101">
        <f t="shared" si="113"/>
      </c>
      <c r="AG384" s="101"/>
      <c r="AH384" s="101"/>
      <c r="AI384" s="52"/>
      <c r="AJ384" s="52"/>
      <c r="AK384" s="52"/>
      <c r="AL384" s="52"/>
      <c r="AM384" s="52"/>
      <c r="AN384" s="52"/>
      <c r="AO384" s="52"/>
      <c r="AP384" s="52"/>
      <c r="AQ384" s="5">
        <f t="shared" si="114"/>
      </c>
      <c r="AR384" s="6">
        <f>IF(V384="","",SUM($AC$366:AC383)+$AR$366)</f>
      </c>
    </row>
    <row r="385" spans="1:44" ht="19.5" customHeight="1">
      <c r="A385" s="3"/>
      <c r="B385" s="33">
        <f t="shared" si="104"/>
      </c>
      <c r="C385" s="52"/>
      <c r="D385" s="52"/>
      <c r="E385" s="52"/>
      <c r="F385" s="52"/>
      <c r="G385" s="52"/>
      <c r="H385" s="52"/>
      <c r="I385" s="52"/>
      <c r="J385" s="52"/>
      <c r="K385" s="52"/>
      <c r="L385" s="34">
        <f t="shared" si="105"/>
      </c>
      <c r="M385" s="35">
        <f t="shared" si="106"/>
      </c>
      <c r="N385" s="34">
        <f t="shared" si="107"/>
      </c>
      <c r="O385" s="35">
        <f t="shared" si="108"/>
      </c>
      <c r="P385" s="102">
        <f t="shared" si="109"/>
      </c>
      <c r="Q385" s="102"/>
      <c r="R385" s="36"/>
      <c r="S385" s="37"/>
      <c r="T385" s="36"/>
      <c r="U385" s="38"/>
      <c r="V385" s="105"/>
      <c r="W385" s="106"/>
      <c r="X385" s="102">
        <f t="shared" si="110"/>
      </c>
      <c r="Y385" s="102"/>
      <c r="Z385" s="101">
        <f t="shared" si="111"/>
      </c>
      <c r="AA385" s="101"/>
      <c r="AB385" s="101"/>
      <c r="AC385" s="101">
        <f t="shared" si="112"/>
      </c>
      <c r="AD385" s="101"/>
      <c r="AE385" s="101"/>
      <c r="AF385" s="101">
        <f t="shared" si="113"/>
      </c>
      <c r="AG385" s="101"/>
      <c r="AH385" s="101"/>
      <c r="AI385" s="52"/>
      <c r="AJ385" s="52"/>
      <c r="AK385" s="52"/>
      <c r="AL385" s="52"/>
      <c r="AM385" s="52"/>
      <c r="AN385" s="52"/>
      <c r="AO385" s="52"/>
      <c r="AP385" s="52"/>
      <c r="AQ385" s="5">
        <f t="shared" si="114"/>
      </c>
      <c r="AR385" s="6">
        <f>IF(V385="","",SUM($AC$366:AC384)+$AR$366)</f>
      </c>
    </row>
    <row r="386" spans="1:44" ht="19.5" customHeight="1">
      <c r="A386" s="3"/>
      <c r="B386" s="33">
        <f t="shared" si="104"/>
      </c>
      <c r="C386" s="52"/>
      <c r="D386" s="52"/>
      <c r="E386" s="52"/>
      <c r="F386" s="52"/>
      <c r="G386" s="52"/>
      <c r="H386" s="52"/>
      <c r="I386" s="52"/>
      <c r="J386" s="52"/>
      <c r="K386" s="52"/>
      <c r="L386" s="34">
        <f t="shared" si="105"/>
      </c>
      <c r="M386" s="35">
        <f t="shared" si="106"/>
      </c>
      <c r="N386" s="34">
        <f t="shared" si="107"/>
      </c>
      <c r="O386" s="35">
        <f t="shared" si="108"/>
      </c>
      <c r="P386" s="102">
        <f t="shared" si="109"/>
      </c>
      <c r="Q386" s="102"/>
      <c r="R386" s="36"/>
      <c r="S386" s="37"/>
      <c r="T386" s="36"/>
      <c r="U386" s="38"/>
      <c r="V386" s="105"/>
      <c r="W386" s="106"/>
      <c r="X386" s="102">
        <f t="shared" si="110"/>
      </c>
      <c r="Y386" s="102"/>
      <c r="Z386" s="101">
        <f t="shared" si="111"/>
      </c>
      <c r="AA386" s="101"/>
      <c r="AB386" s="101"/>
      <c r="AC386" s="101">
        <f t="shared" si="112"/>
      </c>
      <c r="AD386" s="101"/>
      <c r="AE386" s="101"/>
      <c r="AF386" s="101">
        <f t="shared" si="113"/>
      </c>
      <c r="AG386" s="101"/>
      <c r="AH386" s="101"/>
      <c r="AI386" s="52"/>
      <c r="AJ386" s="52"/>
      <c r="AK386" s="52"/>
      <c r="AL386" s="52"/>
      <c r="AM386" s="52"/>
      <c r="AN386" s="52"/>
      <c r="AO386" s="52"/>
      <c r="AP386" s="52"/>
      <c r="AQ386" s="5">
        <f t="shared" si="114"/>
      </c>
      <c r="AR386" s="6">
        <f>IF(V386="","",SUM($AC$366:AC385)+$AR$366)</f>
      </c>
    </row>
    <row r="387" spans="1:44" ht="19.5" customHeight="1">
      <c r="A387" s="3"/>
      <c r="B387" s="33">
        <f t="shared" si="104"/>
      </c>
      <c r="C387" s="52"/>
      <c r="D387" s="52"/>
      <c r="E387" s="52"/>
      <c r="F387" s="52"/>
      <c r="G387" s="52"/>
      <c r="H387" s="52"/>
      <c r="I387" s="52"/>
      <c r="J387" s="52"/>
      <c r="K387" s="52"/>
      <c r="L387" s="34">
        <f t="shared" si="105"/>
      </c>
      <c r="M387" s="35">
        <f t="shared" si="106"/>
      </c>
      <c r="N387" s="34">
        <f t="shared" si="107"/>
      </c>
      <c r="O387" s="35">
        <f t="shared" si="108"/>
      </c>
      <c r="P387" s="102">
        <f t="shared" si="109"/>
      </c>
      <c r="Q387" s="102"/>
      <c r="R387" s="36"/>
      <c r="S387" s="37"/>
      <c r="T387" s="36"/>
      <c r="U387" s="38"/>
      <c r="V387" s="105"/>
      <c r="W387" s="106"/>
      <c r="X387" s="102">
        <f t="shared" si="110"/>
      </c>
      <c r="Y387" s="102"/>
      <c r="Z387" s="101">
        <f t="shared" si="111"/>
      </c>
      <c r="AA387" s="101"/>
      <c r="AB387" s="101"/>
      <c r="AC387" s="101">
        <f t="shared" si="112"/>
      </c>
      <c r="AD387" s="101"/>
      <c r="AE387" s="101"/>
      <c r="AF387" s="101">
        <f t="shared" si="113"/>
      </c>
      <c r="AG387" s="101"/>
      <c r="AH387" s="101"/>
      <c r="AI387" s="52"/>
      <c r="AJ387" s="52"/>
      <c r="AK387" s="52"/>
      <c r="AL387" s="52"/>
      <c r="AM387" s="52"/>
      <c r="AN387" s="52"/>
      <c r="AO387" s="52"/>
      <c r="AP387" s="52"/>
      <c r="AQ387" s="5">
        <f t="shared" si="114"/>
      </c>
      <c r="AR387" s="6">
        <f>IF(V387="","",SUM($AC$366:AC386)+$AR$366)</f>
      </c>
    </row>
    <row r="388" spans="1:44" ht="19.5" customHeight="1">
      <c r="A388" s="3"/>
      <c r="B388" s="33">
        <f t="shared" si="104"/>
      </c>
      <c r="C388" s="52"/>
      <c r="D388" s="52"/>
      <c r="E388" s="52"/>
      <c r="F388" s="52"/>
      <c r="G388" s="52"/>
      <c r="H388" s="52"/>
      <c r="I388" s="52"/>
      <c r="J388" s="52"/>
      <c r="K388" s="52"/>
      <c r="L388" s="34">
        <f t="shared" si="105"/>
      </c>
      <c r="M388" s="35">
        <f t="shared" si="106"/>
      </c>
      <c r="N388" s="34">
        <f t="shared" si="107"/>
      </c>
      <c r="O388" s="35">
        <f t="shared" si="108"/>
      </c>
      <c r="P388" s="102">
        <f t="shared" si="109"/>
      </c>
      <c r="Q388" s="102"/>
      <c r="R388" s="36"/>
      <c r="S388" s="37"/>
      <c r="T388" s="36"/>
      <c r="U388" s="38"/>
      <c r="V388" s="105"/>
      <c r="W388" s="106"/>
      <c r="X388" s="102">
        <f t="shared" si="110"/>
      </c>
      <c r="Y388" s="102"/>
      <c r="Z388" s="101">
        <f t="shared" si="111"/>
      </c>
      <c r="AA388" s="101"/>
      <c r="AB388" s="101"/>
      <c r="AC388" s="101">
        <f t="shared" si="112"/>
      </c>
      <c r="AD388" s="101"/>
      <c r="AE388" s="101"/>
      <c r="AF388" s="101">
        <f t="shared" si="113"/>
      </c>
      <c r="AG388" s="101"/>
      <c r="AH388" s="101"/>
      <c r="AI388" s="52"/>
      <c r="AJ388" s="52"/>
      <c r="AK388" s="52"/>
      <c r="AL388" s="52"/>
      <c r="AM388" s="52"/>
      <c r="AN388" s="52"/>
      <c r="AO388" s="52"/>
      <c r="AP388" s="52"/>
      <c r="AQ388" s="5">
        <f t="shared" si="114"/>
      </c>
      <c r="AR388" s="6">
        <f>IF(V388="","",SUM($AC$366:AC387)+$AR$366)</f>
      </c>
    </row>
    <row r="389" spans="1:44" ht="19.5" customHeight="1">
      <c r="A389" s="3"/>
      <c r="B389" s="33">
        <f t="shared" si="104"/>
      </c>
      <c r="C389" s="52"/>
      <c r="D389" s="52"/>
      <c r="E389" s="52"/>
      <c r="F389" s="52"/>
      <c r="G389" s="52"/>
      <c r="H389" s="52"/>
      <c r="I389" s="52"/>
      <c r="J389" s="52"/>
      <c r="K389" s="52"/>
      <c r="L389" s="34">
        <f t="shared" si="105"/>
      </c>
      <c r="M389" s="35">
        <f t="shared" si="106"/>
      </c>
      <c r="N389" s="34">
        <f t="shared" si="107"/>
      </c>
      <c r="O389" s="35">
        <f t="shared" si="108"/>
      </c>
      <c r="P389" s="102">
        <f t="shared" si="109"/>
      </c>
      <c r="Q389" s="102"/>
      <c r="R389" s="36"/>
      <c r="S389" s="37"/>
      <c r="T389" s="36"/>
      <c r="U389" s="38"/>
      <c r="V389" s="105"/>
      <c r="W389" s="106"/>
      <c r="X389" s="102">
        <f t="shared" si="110"/>
      </c>
      <c r="Y389" s="102"/>
      <c r="Z389" s="101">
        <f t="shared" si="111"/>
      </c>
      <c r="AA389" s="101"/>
      <c r="AB389" s="101"/>
      <c r="AC389" s="101">
        <f t="shared" si="112"/>
      </c>
      <c r="AD389" s="101"/>
      <c r="AE389" s="101"/>
      <c r="AF389" s="101">
        <f t="shared" si="113"/>
      </c>
      <c r="AG389" s="101"/>
      <c r="AH389" s="101"/>
      <c r="AI389" s="52"/>
      <c r="AJ389" s="52"/>
      <c r="AK389" s="52"/>
      <c r="AL389" s="52"/>
      <c r="AM389" s="52"/>
      <c r="AN389" s="52"/>
      <c r="AO389" s="52"/>
      <c r="AP389" s="52"/>
      <c r="AQ389" s="5">
        <f t="shared" si="114"/>
      </c>
      <c r="AR389" s="6">
        <f>IF(V389="","",SUM($AC$366:AC388)+$AR$366)</f>
      </c>
    </row>
    <row r="390" spans="1:44" ht="19.5" customHeight="1">
      <c r="A390" s="3"/>
      <c r="B390" s="33">
        <f t="shared" si="104"/>
      </c>
      <c r="C390" s="52"/>
      <c r="D390" s="52"/>
      <c r="E390" s="52"/>
      <c r="F390" s="52"/>
      <c r="G390" s="52"/>
      <c r="H390" s="52"/>
      <c r="I390" s="52"/>
      <c r="J390" s="52"/>
      <c r="K390" s="52"/>
      <c r="L390" s="34">
        <f t="shared" si="105"/>
      </c>
      <c r="M390" s="35">
        <f t="shared" si="106"/>
      </c>
      <c r="N390" s="34">
        <f t="shared" si="107"/>
      </c>
      <c r="O390" s="35">
        <f t="shared" si="108"/>
      </c>
      <c r="P390" s="102">
        <f t="shared" si="109"/>
      </c>
      <c r="Q390" s="102"/>
      <c r="R390" s="36"/>
      <c r="S390" s="37"/>
      <c r="T390" s="36"/>
      <c r="U390" s="38"/>
      <c r="V390" s="105"/>
      <c r="W390" s="106"/>
      <c r="X390" s="102">
        <f t="shared" si="110"/>
      </c>
      <c r="Y390" s="102"/>
      <c r="Z390" s="101">
        <f t="shared" si="111"/>
      </c>
      <c r="AA390" s="101"/>
      <c r="AB390" s="101"/>
      <c r="AC390" s="101">
        <f t="shared" si="112"/>
      </c>
      <c r="AD390" s="101"/>
      <c r="AE390" s="101"/>
      <c r="AF390" s="101">
        <f t="shared" si="113"/>
      </c>
      <c r="AG390" s="101"/>
      <c r="AH390" s="101"/>
      <c r="AI390" s="52"/>
      <c r="AJ390" s="52"/>
      <c r="AK390" s="52"/>
      <c r="AL390" s="52"/>
      <c r="AM390" s="52"/>
      <c r="AN390" s="52"/>
      <c r="AO390" s="52"/>
      <c r="AP390" s="52"/>
      <c r="AQ390" s="5">
        <f t="shared" si="114"/>
      </c>
      <c r="AR390" s="6">
        <f>IF(V390="","",SUM($AC$366:AC389)+$AR$366)</f>
      </c>
    </row>
    <row r="391" spans="1:44" ht="19.5" customHeight="1">
      <c r="A391" s="3"/>
      <c r="B391" s="33">
        <f t="shared" si="104"/>
      </c>
      <c r="C391" s="52"/>
      <c r="D391" s="52"/>
      <c r="E391" s="52"/>
      <c r="F391" s="52"/>
      <c r="G391" s="52"/>
      <c r="H391" s="52"/>
      <c r="I391" s="52"/>
      <c r="J391" s="52"/>
      <c r="K391" s="52"/>
      <c r="L391" s="34">
        <f t="shared" si="105"/>
      </c>
      <c r="M391" s="35">
        <f t="shared" si="106"/>
      </c>
      <c r="N391" s="34">
        <f t="shared" si="107"/>
      </c>
      <c r="O391" s="35">
        <f t="shared" si="108"/>
      </c>
      <c r="P391" s="102">
        <f t="shared" si="109"/>
      </c>
      <c r="Q391" s="102"/>
      <c r="R391" s="36"/>
      <c r="S391" s="37"/>
      <c r="T391" s="36"/>
      <c r="U391" s="38"/>
      <c r="V391" s="105"/>
      <c r="W391" s="106"/>
      <c r="X391" s="102">
        <f t="shared" si="110"/>
      </c>
      <c r="Y391" s="102"/>
      <c r="Z391" s="101">
        <f t="shared" si="111"/>
      </c>
      <c r="AA391" s="101"/>
      <c r="AB391" s="101"/>
      <c r="AC391" s="101">
        <f t="shared" si="112"/>
      </c>
      <c r="AD391" s="101"/>
      <c r="AE391" s="101"/>
      <c r="AF391" s="101">
        <f t="shared" si="113"/>
      </c>
      <c r="AG391" s="101"/>
      <c r="AH391" s="101"/>
      <c r="AI391" s="52"/>
      <c r="AJ391" s="52"/>
      <c r="AK391" s="52"/>
      <c r="AL391" s="52"/>
      <c r="AM391" s="52"/>
      <c r="AN391" s="52"/>
      <c r="AO391" s="52"/>
      <c r="AP391" s="52"/>
      <c r="AQ391" s="5">
        <f t="shared" si="114"/>
      </c>
      <c r="AR391" s="6">
        <f>IF(V391="","",SUM($AC$366:AC390)+$AR$366)</f>
      </c>
    </row>
    <row r="392" spans="1:44" ht="19.5" customHeight="1">
      <c r="A392" s="3"/>
      <c r="B392" s="33">
        <f t="shared" si="104"/>
      </c>
      <c r="C392" s="52"/>
      <c r="D392" s="52"/>
      <c r="E392" s="52"/>
      <c r="F392" s="52"/>
      <c r="G392" s="52"/>
      <c r="H392" s="52"/>
      <c r="I392" s="52"/>
      <c r="J392" s="52"/>
      <c r="K392" s="52"/>
      <c r="L392" s="34">
        <f t="shared" si="105"/>
      </c>
      <c r="M392" s="35">
        <f t="shared" si="106"/>
      </c>
      <c r="N392" s="34">
        <f t="shared" si="107"/>
      </c>
      <c r="O392" s="35">
        <f t="shared" si="108"/>
      </c>
      <c r="P392" s="102">
        <f t="shared" si="109"/>
      </c>
      <c r="Q392" s="102"/>
      <c r="R392" s="36"/>
      <c r="S392" s="37"/>
      <c r="T392" s="36"/>
      <c r="U392" s="38"/>
      <c r="V392" s="105"/>
      <c r="W392" s="106"/>
      <c r="X392" s="102">
        <f t="shared" si="110"/>
      </c>
      <c r="Y392" s="102"/>
      <c r="Z392" s="101">
        <f t="shared" si="111"/>
      </c>
      <c r="AA392" s="101"/>
      <c r="AB392" s="101"/>
      <c r="AC392" s="101">
        <f t="shared" si="112"/>
      </c>
      <c r="AD392" s="101"/>
      <c r="AE392" s="101"/>
      <c r="AF392" s="101">
        <f t="shared" si="113"/>
      </c>
      <c r="AG392" s="101"/>
      <c r="AH392" s="101"/>
      <c r="AI392" s="52"/>
      <c r="AJ392" s="52"/>
      <c r="AK392" s="52"/>
      <c r="AL392" s="52"/>
      <c r="AM392" s="52"/>
      <c r="AN392" s="52"/>
      <c r="AO392" s="52"/>
      <c r="AP392" s="52"/>
      <c r="AQ392" s="5">
        <f t="shared" si="114"/>
      </c>
      <c r="AR392" s="6">
        <f>IF(V392="","",SUM($AC$366:AC391)+$AR$366)</f>
      </c>
    </row>
    <row r="393" spans="1:44" ht="19.5" customHeight="1">
      <c r="A393" s="3"/>
      <c r="B393" s="33">
        <f t="shared" si="104"/>
      </c>
      <c r="C393" s="52"/>
      <c r="D393" s="52"/>
      <c r="E393" s="52"/>
      <c r="F393" s="52"/>
      <c r="G393" s="52"/>
      <c r="H393" s="52"/>
      <c r="I393" s="52"/>
      <c r="J393" s="52"/>
      <c r="K393" s="52"/>
      <c r="L393" s="34">
        <f t="shared" si="105"/>
      </c>
      <c r="M393" s="35">
        <f t="shared" si="106"/>
      </c>
      <c r="N393" s="34">
        <f t="shared" si="107"/>
      </c>
      <c r="O393" s="35">
        <f t="shared" si="108"/>
      </c>
      <c r="P393" s="102">
        <f t="shared" si="109"/>
      </c>
      <c r="Q393" s="102"/>
      <c r="R393" s="36"/>
      <c r="S393" s="37"/>
      <c r="T393" s="36"/>
      <c r="U393" s="38"/>
      <c r="V393" s="105"/>
      <c r="W393" s="106"/>
      <c r="X393" s="102">
        <f t="shared" si="110"/>
      </c>
      <c r="Y393" s="102"/>
      <c r="Z393" s="101">
        <f t="shared" si="111"/>
      </c>
      <c r="AA393" s="101"/>
      <c r="AB393" s="101"/>
      <c r="AC393" s="101">
        <f t="shared" si="112"/>
      </c>
      <c r="AD393" s="101"/>
      <c r="AE393" s="101"/>
      <c r="AF393" s="101">
        <f t="shared" si="113"/>
      </c>
      <c r="AG393" s="101"/>
      <c r="AH393" s="101"/>
      <c r="AI393" s="52"/>
      <c r="AJ393" s="52"/>
      <c r="AK393" s="52"/>
      <c r="AL393" s="52"/>
      <c r="AM393" s="52"/>
      <c r="AN393" s="52"/>
      <c r="AO393" s="52"/>
      <c r="AP393" s="52"/>
      <c r="AQ393" s="5">
        <f t="shared" si="114"/>
      </c>
      <c r="AR393" s="6">
        <f>IF(V393="","",SUM($AC$366:AC392)+$AR$366)</f>
      </c>
    </row>
    <row r="394" spans="1:44" ht="19.5" customHeight="1">
      <c r="A394" s="3"/>
      <c r="B394" s="33">
        <f t="shared" si="104"/>
      </c>
      <c r="C394" s="52"/>
      <c r="D394" s="52"/>
      <c r="E394" s="52"/>
      <c r="F394" s="52"/>
      <c r="G394" s="52"/>
      <c r="H394" s="52"/>
      <c r="I394" s="52"/>
      <c r="J394" s="52"/>
      <c r="K394" s="52"/>
      <c r="L394" s="34">
        <f t="shared" si="105"/>
      </c>
      <c r="M394" s="35">
        <f t="shared" si="106"/>
      </c>
      <c r="N394" s="34">
        <f t="shared" si="107"/>
      </c>
      <c r="O394" s="35">
        <f t="shared" si="108"/>
      </c>
      <c r="P394" s="102">
        <f t="shared" si="109"/>
      </c>
      <c r="Q394" s="102"/>
      <c r="R394" s="36"/>
      <c r="S394" s="37"/>
      <c r="T394" s="36"/>
      <c r="U394" s="38"/>
      <c r="V394" s="105"/>
      <c r="W394" s="106"/>
      <c r="X394" s="102">
        <f t="shared" si="110"/>
      </c>
      <c r="Y394" s="102"/>
      <c r="Z394" s="101">
        <f t="shared" si="111"/>
      </c>
      <c r="AA394" s="101"/>
      <c r="AB394" s="101"/>
      <c r="AC394" s="101">
        <f t="shared" si="112"/>
      </c>
      <c r="AD394" s="101"/>
      <c r="AE394" s="101"/>
      <c r="AF394" s="101">
        <f t="shared" si="113"/>
      </c>
      <c r="AG394" s="101"/>
      <c r="AH394" s="101"/>
      <c r="AI394" s="52"/>
      <c r="AJ394" s="52"/>
      <c r="AK394" s="52"/>
      <c r="AL394" s="52"/>
      <c r="AM394" s="52"/>
      <c r="AN394" s="52"/>
      <c r="AO394" s="52"/>
      <c r="AP394" s="52"/>
      <c r="AQ394" s="5">
        <f t="shared" si="114"/>
      </c>
      <c r="AR394" s="6">
        <f>IF(V394="","",SUM($AC$366:AC393)+$AR$366)</f>
      </c>
    </row>
    <row r="395" spans="1:44" ht="19.5" customHeight="1">
      <c r="A395" s="3"/>
      <c r="B395" s="33">
        <f t="shared" si="104"/>
      </c>
      <c r="C395" s="52"/>
      <c r="D395" s="52"/>
      <c r="E395" s="52"/>
      <c r="F395" s="52"/>
      <c r="G395" s="52"/>
      <c r="H395" s="52"/>
      <c r="I395" s="52"/>
      <c r="J395" s="52"/>
      <c r="K395" s="52"/>
      <c r="L395" s="34">
        <f t="shared" si="105"/>
      </c>
      <c r="M395" s="35">
        <f t="shared" si="106"/>
      </c>
      <c r="N395" s="34">
        <f t="shared" si="107"/>
      </c>
      <c r="O395" s="35">
        <f t="shared" si="108"/>
      </c>
      <c r="P395" s="102">
        <f t="shared" si="109"/>
      </c>
      <c r="Q395" s="102"/>
      <c r="R395" s="36"/>
      <c r="S395" s="37"/>
      <c r="T395" s="36"/>
      <c r="U395" s="38"/>
      <c r="V395" s="105"/>
      <c r="W395" s="106"/>
      <c r="X395" s="102">
        <f t="shared" si="110"/>
      </c>
      <c r="Y395" s="102"/>
      <c r="Z395" s="101">
        <f t="shared" si="111"/>
      </c>
      <c r="AA395" s="101"/>
      <c r="AB395" s="101"/>
      <c r="AC395" s="101">
        <f t="shared" si="112"/>
      </c>
      <c r="AD395" s="101"/>
      <c r="AE395" s="101"/>
      <c r="AF395" s="101">
        <f t="shared" si="113"/>
      </c>
      <c r="AG395" s="101"/>
      <c r="AH395" s="101"/>
      <c r="AI395" s="52"/>
      <c r="AJ395" s="52"/>
      <c r="AK395" s="52"/>
      <c r="AL395" s="52"/>
      <c r="AM395" s="52"/>
      <c r="AN395" s="52"/>
      <c r="AO395" s="52"/>
      <c r="AP395" s="52"/>
      <c r="AQ395" s="5">
        <f t="shared" si="114"/>
      </c>
      <c r="AR395" s="6">
        <f>IF(V395="","",SUM($AC$366:AC394)+$AR$366)</f>
      </c>
    </row>
    <row r="396" spans="1:44" ht="19.5" customHeight="1" thickBot="1">
      <c r="A396" s="3"/>
      <c r="B396" s="33">
        <f t="shared" si="104"/>
      </c>
      <c r="C396" s="53"/>
      <c r="D396" s="53"/>
      <c r="E396" s="53"/>
      <c r="F396" s="53"/>
      <c r="G396" s="53"/>
      <c r="H396" s="53"/>
      <c r="I396" s="53"/>
      <c r="J396" s="53"/>
      <c r="K396" s="53"/>
      <c r="L396" s="34">
        <f t="shared" si="105"/>
      </c>
      <c r="M396" s="35">
        <f t="shared" si="106"/>
      </c>
      <c r="N396" s="34">
        <f t="shared" si="107"/>
      </c>
      <c r="O396" s="35">
        <f t="shared" si="108"/>
      </c>
      <c r="P396" s="102">
        <f t="shared" si="109"/>
      </c>
      <c r="Q396" s="102"/>
      <c r="R396" s="39"/>
      <c r="S396" s="40"/>
      <c r="T396" s="39"/>
      <c r="U396" s="41"/>
      <c r="V396" s="103"/>
      <c r="W396" s="104"/>
      <c r="X396" s="102">
        <f t="shared" si="110"/>
      </c>
      <c r="Y396" s="102"/>
      <c r="Z396" s="101">
        <f t="shared" si="111"/>
      </c>
      <c r="AA396" s="101"/>
      <c r="AB396" s="101"/>
      <c r="AC396" s="101">
        <f t="shared" si="112"/>
      </c>
      <c r="AD396" s="101"/>
      <c r="AE396" s="101"/>
      <c r="AF396" s="101">
        <f t="shared" si="113"/>
      </c>
      <c r="AG396" s="101"/>
      <c r="AH396" s="101"/>
      <c r="AI396" s="53"/>
      <c r="AJ396" s="53"/>
      <c r="AK396" s="53"/>
      <c r="AL396" s="53"/>
      <c r="AM396" s="53"/>
      <c r="AN396" s="53"/>
      <c r="AO396" s="53"/>
      <c r="AP396" s="53"/>
      <c r="AQ396" s="5">
        <f t="shared" si="114"/>
      </c>
      <c r="AR396" s="6">
        <f>IF(V396="","",SUM($AC$366:AC395)+$AR$366)</f>
      </c>
    </row>
    <row r="397" spans="1:42" ht="19.5" customHeight="1" thickTop="1">
      <c r="A397" s="94" t="str">
        <f>$A$45</f>
        <v>合計</v>
      </c>
      <c r="B397" s="95"/>
      <c r="C397" s="95"/>
      <c r="D397" s="95"/>
      <c r="E397" s="95"/>
      <c r="F397" s="95"/>
      <c r="G397" s="95"/>
      <c r="H397" s="95"/>
      <c r="I397" s="95"/>
      <c r="J397" s="95"/>
      <c r="K397" s="96"/>
      <c r="L397" s="97"/>
      <c r="M397" s="98"/>
      <c r="N397" s="97"/>
      <c r="O397" s="98"/>
      <c r="P397" s="345">
        <f>IF(V397="","",V397)</f>
      </c>
      <c r="Q397" s="345"/>
      <c r="R397" s="97"/>
      <c r="S397" s="98"/>
      <c r="T397" s="97"/>
      <c r="U397" s="99"/>
      <c r="V397" s="346">
        <f>IF(AE399=AI399,V398,"")</f>
      </c>
      <c r="W397" s="345"/>
      <c r="X397" s="100"/>
      <c r="Y397" s="100"/>
      <c r="Z397" s="91">
        <f>IF(AE399=AI399,Z398,"")</f>
      </c>
      <c r="AA397" s="91"/>
      <c r="AB397" s="91"/>
      <c r="AC397" s="91">
        <f>IF(AE399=AI399,AC398,"")</f>
      </c>
      <c r="AD397" s="91"/>
      <c r="AE397" s="91"/>
      <c r="AF397" s="91">
        <f>IF(AE399=AI399,AF398,"")</f>
      </c>
      <c r="AG397" s="91"/>
      <c r="AH397" s="91"/>
      <c r="AI397" s="50"/>
      <c r="AJ397" s="51"/>
      <c r="AK397" s="51"/>
      <c r="AL397" s="30"/>
      <c r="AM397" s="50"/>
      <c r="AN397" s="51"/>
      <c r="AO397" s="51"/>
      <c r="AP397" s="30"/>
    </row>
    <row r="398" spans="16:34" ht="13.5">
      <c r="P398" s="92">
        <f>IF(V398="","",V398)</f>
        <v>0</v>
      </c>
      <c r="Q398" s="92"/>
      <c r="V398" s="92">
        <f>SUM(V366:W396)+V354</f>
        <v>0</v>
      </c>
      <c r="W398" s="92"/>
      <c r="Z398" s="93">
        <f>SUM(Z366:AB396)+Z354</f>
        <v>0</v>
      </c>
      <c r="AA398" s="92"/>
      <c r="AB398" s="92"/>
      <c r="AC398" s="93">
        <f>SUM(AC366:AE396)+AC354</f>
        <v>0</v>
      </c>
      <c r="AD398" s="92"/>
      <c r="AE398" s="92"/>
      <c r="AF398" s="88">
        <f>SUM(AF366:AH396)+AF354</f>
        <v>0</v>
      </c>
      <c r="AG398" s="89"/>
      <c r="AH398" s="89"/>
    </row>
    <row r="399" spans="31:38" ht="13.5">
      <c r="AE399" s="90">
        <f>COUNT($V$14,$V$58,$V$102,$V$146,$V$190,$V$234,$V$278,$V$322,$V$366,$V$410)</f>
        <v>0</v>
      </c>
      <c r="AF399" s="90"/>
      <c r="AG399" s="61" t="str">
        <f>$AG$47</f>
        <v>枚中</v>
      </c>
      <c r="AH399" s="61"/>
      <c r="AI399" s="90">
        <f>IF($V$366,9,"")</f>
      </c>
      <c r="AJ399" s="90"/>
      <c r="AK399" s="61" t="str">
        <f>$AK$47</f>
        <v>枚目</v>
      </c>
      <c r="AL399" s="61"/>
    </row>
    <row r="400" spans="1:42" ht="13.5">
      <c r="A400" s="154" t="str">
        <f>$A$4</f>
        <v>平成</v>
      </c>
      <c r="B400" s="154"/>
      <c r="C400" s="154">
        <f>IF($C$4="","",$C$4)</f>
        <v>19</v>
      </c>
      <c r="D400" s="154"/>
      <c r="E400" s="7" t="str">
        <f>$E$4</f>
        <v>年</v>
      </c>
      <c r="F400" s="155">
        <f>IF($F$4="","",$F$4)</f>
      </c>
      <c r="G400" s="155"/>
      <c r="H400" s="154" t="str">
        <f>$H$4</f>
        <v>月分</v>
      </c>
      <c r="I400" s="154"/>
      <c r="J400" s="8"/>
      <c r="K400" s="65" t="str">
        <f>$K$4</f>
        <v>四條畷市移動支援事業請求明細書兼サービス提供実績記録票</v>
      </c>
      <c r="L400" s="65"/>
      <c r="M400" s="65"/>
      <c r="N400" s="65"/>
      <c r="O400" s="65"/>
      <c r="P400" s="65"/>
      <c r="Q400" s="65"/>
      <c r="R400" s="65"/>
      <c r="S400" s="65"/>
      <c r="T400" s="65"/>
      <c r="U400" s="65"/>
      <c r="V400" s="65"/>
      <c r="W400" s="65"/>
      <c r="X400" s="65"/>
      <c r="Y400" s="65"/>
      <c r="Z400" s="65"/>
      <c r="AA400" s="65"/>
      <c r="AB400" s="65"/>
      <c r="AC400" s="65"/>
      <c r="AD400" s="65"/>
      <c r="AE400" s="65"/>
      <c r="AF400" s="65"/>
      <c r="AG400" s="7"/>
      <c r="AH400" s="7"/>
      <c r="AI400" s="7"/>
      <c r="AJ400" s="7" t="str">
        <f>$AN$4</f>
        <v>個別</v>
      </c>
      <c r="AK400" s="7"/>
      <c r="AL400" s="7"/>
      <c r="AM400" s="7"/>
      <c r="AN400" s="66"/>
      <c r="AO400" s="66"/>
      <c r="AP400" s="7"/>
    </row>
    <row r="401" spans="1:42" ht="13.5" customHeight="1">
      <c r="A401" s="147" t="str">
        <f>$A$5</f>
        <v>受給者証
番号</v>
      </c>
      <c r="B401" s="148"/>
      <c r="C401" s="149"/>
      <c r="D401" s="153">
        <f>IF(D$5="","",D$5)</f>
      </c>
      <c r="E401" s="144">
        <f aca="true" t="shared" si="115" ref="E401:M401">IF(E$5="","",E$5)</f>
      </c>
      <c r="F401" s="144">
        <f t="shared" si="115"/>
      </c>
      <c r="G401" s="144">
        <f t="shared" si="115"/>
      </c>
      <c r="H401" s="144">
        <f t="shared" si="115"/>
      </c>
      <c r="I401" s="144">
        <f t="shared" si="115"/>
      </c>
      <c r="J401" s="144">
        <f t="shared" si="115"/>
      </c>
      <c r="K401" s="144">
        <f t="shared" si="115"/>
      </c>
      <c r="L401" s="144">
        <f t="shared" si="115"/>
      </c>
      <c r="M401" s="145">
        <f t="shared" si="115"/>
      </c>
      <c r="N401" s="146" t="str">
        <f>$N$5</f>
        <v>支給決定障害者等氏名</v>
      </c>
      <c r="O401" s="146"/>
      <c r="P401" s="146"/>
      <c r="Q401" s="146"/>
      <c r="R401" s="68">
        <f>IF($R$5="","",$R$5)</f>
      </c>
      <c r="S401" s="69"/>
      <c r="T401" s="69"/>
      <c r="U401" s="69"/>
      <c r="V401" s="69"/>
      <c r="W401" s="69"/>
      <c r="X401" s="69"/>
      <c r="Y401" s="69"/>
      <c r="Z401" s="70"/>
      <c r="AA401" s="71" t="str">
        <f>$AA$5</f>
        <v>事業者及び
その事業所</v>
      </c>
      <c r="AB401" s="72"/>
      <c r="AC401" s="67" t="str">
        <f>$AC$5</f>
        <v>事業所番号</v>
      </c>
      <c r="AD401" s="67"/>
      <c r="AE401" s="67"/>
      <c r="AF401" s="67"/>
      <c r="AG401" s="67"/>
      <c r="AH401" s="67"/>
      <c r="AI401" s="67"/>
      <c r="AJ401" s="67"/>
      <c r="AK401" s="67"/>
      <c r="AL401" s="67"/>
      <c r="AM401" s="67"/>
      <c r="AN401" s="67"/>
      <c r="AO401" s="67"/>
      <c r="AP401" s="67"/>
    </row>
    <row r="402" spans="1:42" ht="13.5">
      <c r="A402" s="150"/>
      <c r="B402" s="151"/>
      <c r="C402" s="152"/>
      <c r="D402" s="153"/>
      <c r="E402" s="144"/>
      <c r="F402" s="144"/>
      <c r="G402" s="144"/>
      <c r="H402" s="144"/>
      <c r="I402" s="144"/>
      <c r="J402" s="144"/>
      <c r="K402" s="144"/>
      <c r="L402" s="144"/>
      <c r="M402" s="145"/>
      <c r="N402" s="73" t="str">
        <f>$N$6</f>
        <v>(児童氏名)</v>
      </c>
      <c r="O402" s="73"/>
      <c r="P402" s="73"/>
      <c r="Q402" s="73"/>
      <c r="R402" s="11">
        <f>IF($S$6="","","(")</f>
      </c>
      <c r="S402" s="74">
        <f>IF($S$6="","",$S$6)</f>
      </c>
      <c r="T402" s="74"/>
      <c r="U402" s="74"/>
      <c r="V402" s="74"/>
      <c r="W402" s="74"/>
      <c r="X402" s="74"/>
      <c r="Y402" s="74"/>
      <c r="Z402" s="12">
        <f>IF($S$6="","","）")</f>
      </c>
      <c r="AA402" s="72"/>
      <c r="AB402" s="72"/>
      <c r="AC402" s="42">
        <f>IF(AC$6="","",AC$6)</f>
      </c>
      <c r="AD402" s="42">
        <f aca="true" t="shared" si="116" ref="AD402:AP402">IF(AD$6="","",AD$6)</f>
      </c>
      <c r="AE402" s="42">
        <f t="shared" si="116"/>
      </c>
      <c r="AF402" s="42">
        <f t="shared" si="116"/>
      </c>
      <c r="AG402" s="42">
        <f t="shared" si="116"/>
      </c>
      <c r="AH402" s="42">
        <f t="shared" si="116"/>
      </c>
      <c r="AI402" s="42">
        <f t="shared" si="116"/>
      </c>
      <c r="AJ402" s="42">
        <f t="shared" si="116"/>
      </c>
      <c r="AK402" s="42">
        <f t="shared" si="116"/>
      </c>
      <c r="AL402" s="42">
        <f t="shared" si="116"/>
      </c>
      <c r="AM402" s="43">
        <f t="shared" si="116"/>
      </c>
      <c r="AN402" s="43">
        <f t="shared" si="116"/>
      </c>
      <c r="AO402" s="43">
        <f t="shared" si="116"/>
      </c>
      <c r="AP402" s="43">
        <f t="shared" si="116"/>
      </c>
    </row>
    <row r="403" spans="1:42" ht="40.5" customHeight="1">
      <c r="A403" s="135" t="str">
        <f>$A$7</f>
        <v>契約支給量</v>
      </c>
      <c r="B403" s="136"/>
      <c r="C403" s="137"/>
      <c r="D403" s="9" t="str">
        <f>$D$7</f>
        <v>月</v>
      </c>
      <c r="E403" s="138">
        <f>IF($E$7="","",$E$7)</f>
      </c>
      <c r="F403" s="138"/>
      <c r="G403" s="138"/>
      <c r="H403" s="138"/>
      <c r="I403" s="138"/>
      <c r="J403" s="138"/>
      <c r="K403" s="138"/>
      <c r="L403" s="138"/>
      <c r="M403" s="138"/>
      <c r="N403" s="139" t="str">
        <f>$N$7</f>
        <v>時間</v>
      </c>
      <c r="O403" s="140"/>
      <c r="P403" s="141" t="str">
        <f>$P$7</f>
        <v>利用者負担
上限月額</v>
      </c>
      <c r="Q403" s="142"/>
      <c r="R403" s="142"/>
      <c r="S403" s="142"/>
      <c r="T403" s="142"/>
      <c r="U403" s="143"/>
      <c r="V403" s="75">
        <f>IF($V$7="","",$V$7)</f>
      </c>
      <c r="W403" s="76"/>
      <c r="X403" s="76"/>
      <c r="Y403" s="76"/>
      <c r="Z403" s="77"/>
      <c r="AA403" s="72"/>
      <c r="AB403" s="72"/>
      <c r="AC403" s="78">
        <f>IF($AC$7="","",$AC$7)</f>
      </c>
      <c r="AD403" s="78"/>
      <c r="AE403" s="78"/>
      <c r="AF403" s="78"/>
      <c r="AG403" s="78"/>
      <c r="AH403" s="78"/>
      <c r="AI403" s="78"/>
      <c r="AJ403" s="78"/>
      <c r="AK403" s="78"/>
      <c r="AL403" s="78"/>
      <c r="AM403" s="78"/>
      <c r="AN403" s="78"/>
      <c r="AO403" s="78"/>
      <c r="AP403" s="78"/>
    </row>
    <row r="404" spans="1:42" ht="13.5" customHeight="1">
      <c r="A404" s="132" t="str">
        <f>$A$8</f>
        <v>派遣種別および事業費
</v>
      </c>
      <c r="B404" s="133"/>
      <c r="C404" s="134"/>
      <c r="D404" s="62" t="str">
        <f>$D$8</f>
        <v>①個別1：1</v>
      </c>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3"/>
      <c r="AD404" s="63"/>
      <c r="AE404" s="54"/>
      <c r="AF404" s="55"/>
      <c r="AG404" s="55"/>
      <c r="AH404" s="55"/>
      <c r="AI404" s="55"/>
      <c r="AJ404" s="55"/>
      <c r="AK404" s="55"/>
      <c r="AL404" s="55"/>
      <c r="AM404" s="55"/>
      <c r="AN404" s="55"/>
      <c r="AO404" s="55"/>
      <c r="AP404" s="56"/>
    </row>
    <row r="405" spans="1:42" ht="13.5">
      <c r="A405" s="125" t="str">
        <f>$A$9</f>
        <v>単価(30分1人あたり)</v>
      </c>
      <c r="B405" s="126"/>
      <c r="C405" s="127"/>
      <c r="D405" s="128">
        <f>$D$9</f>
        <v>800</v>
      </c>
      <c r="E405" s="129"/>
      <c r="F405" s="129"/>
      <c r="G405" s="129"/>
      <c r="H405" s="129"/>
      <c r="I405" s="129"/>
      <c r="J405" s="129"/>
      <c r="K405" s="129"/>
      <c r="L405" s="129"/>
      <c r="M405" s="130"/>
      <c r="N405" s="131"/>
      <c r="O405" s="131"/>
      <c r="P405" s="131"/>
      <c r="Q405" s="131"/>
      <c r="R405" s="131"/>
      <c r="S405" s="131"/>
      <c r="T405" s="131"/>
      <c r="U405" s="131"/>
      <c r="V405" s="131"/>
      <c r="W405" s="64"/>
      <c r="X405" s="64"/>
      <c r="Y405" s="64"/>
      <c r="Z405" s="64"/>
      <c r="AA405" s="64"/>
      <c r="AB405" s="64"/>
      <c r="AC405" s="64"/>
      <c r="AD405" s="64"/>
      <c r="AE405" s="57"/>
      <c r="AF405" s="58"/>
      <c r="AG405" s="58"/>
      <c r="AH405" s="58"/>
      <c r="AI405" s="58"/>
      <c r="AJ405" s="58"/>
      <c r="AK405" s="58"/>
      <c r="AL405" s="58"/>
      <c r="AM405" s="58"/>
      <c r="AN405" s="58"/>
      <c r="AO405" s="58"/>
      <c r="AP405" s="59"/>
    </row>
    <row r="406" ht="3" customHeight="1"/>
    <row r="407" spans="1:44" ht="13.5" customHeight="1">
      <c r="A407" s="115" t="str">
        <f>$A$11</f>
        <v>日付</v>
      </c>
      <c r="B407" s="115" t="str">
        <f>$B$11</f>
        <v>曜日</v>
      </c>
      <c r="C407" s="116" t="str">
        <f>$C$11</f>
        <v>行先</v>
      </c>
      <c r="D407" s="117"/>
      <c r="E407" s="117"/>
      <c r="F407" s="117"/>
      <c r="G407" s="117"/>
      <c r="H407" s="117"/>
      <c r="I407" s="117"/>
      <c r="J407" s="117"/>
      <c r="K407" s="118"/>
      <c r="L407" s="61" t="str">
        <f>$L$11</f>
        <v>移動支援計画</v>
      </c>
      <c r="M407" s="61"/>
      <c r="N407" s="61"/>
      <c r="O407" s="61"/>
      <c r="P407" s="61"/>
      <c r="Q407" s="61"/>
      <c r="R407" s="61" t="str">
        <f>$R$11</f>
        <v>サービス提供時間</v>
      </c>
      <c r="S407" s="61"/>
      <c r="T407" s="61"/>
      <c r="U407" s="111"/>
      <c r="V407" s="112" t="str">
        <f>$V$11</f>
        <v>算定
時間数</v>
      </c>
      <c r="W407" s="113"/>
      <c r="X407" s="110" t="str">
        <f>$X$11</f>
        <v>算定
単価</v>
      </c>
      <c r="Y407" s="61"/>
      <c r="Z407" s="61" t="str">
        <f>$Z$11</f>
        <v>事業費(C)</v>
      </c>
      <c r="AA407" s="61"/>
      <c r="AB407" s="61"/>
      <c r="AC407" s="61" t="str">
        <f>$AC$11</f>
        <v>利用者負担額(D)</v>
      </c>
      <c r="AD407" s="61"/>
      <c r="AE407" s="61"/>
      <c r="AF407" s="61" t="str">
        <f>$AF$11</f>
        <v>移動支援事業費(E)</v>
      </c>
      <c r="AG407" s="61"/>
      <c r="AH407" s="61"/>
      <c r="AI407" s="60" t="str">
        <f>$AI$11</f>
        <v>サービス
提供者印</v>
      </c>
      <c r="AJ407" s="60"/>
      <c r="AK407" s="60" t="str">
        <f>$AM$11</f>
        <v>利用者
確認印</v>
      </c>
      <c r="AL407" s="60"/>
      <c r="AM407" s="60"/>
      <c r="AN407" s="60"/>
      <c r="AO407" s="60"/>
      <c r="AP407" s="60"/>
      <c r="AQ407" s="108" t="s">
        <v>45</v>
      </c>
      <c r="AR407" s="109" t="s">
        <v>46</v>
      </c>
    </row>
    <row r="408" spans="1:45" ht="13.5" customHeight="1">
      <c r="A408" s="115"/>
      <c r="B408" s="115"/>
      <c r="C408" s="119"/>
      <c r="D408" s="120"/>
      <c r="E408" s="120"/>
      <c r="F408" s="120"/>
      <c r="G408" s="120"/>
      <c r="H408" s="120"/>
      <c r="I408" s="120"/>
      <c r="J408" s="120"/>
      <c r="K408" s="121"/>
      <c r="L408" s="110" t="str">
        <f>$L$12</f>
        <v>開始
時間</v>
      </c>
      <c r="M408" s="61"/>
      <c r="N408" s="110" t="str">
        <f>$N$12</f>
        <v>終了
時間</v>
      </c>
      <c r="O408" s="61"/>
      <c r="P408" s="61" t="str">
        <f>$P$12</f>
        <v>計画時間数</v>
      </c>
      <c r="Q408" s="61"/>
      <c r="R408" s="110" t="str">
        <f>$R$12</f>
        <v>開始
時間</v>
      </c>
      <c r="S408" s="61"/>
      <c r="T408" s="110" t="str">
        <f>$T$12</f>
        <v>終了
時間</v>
      </c>
      <c r="U408" s="111"/>
      <c r="V408" s="114"/>
      <c r="W408" s="113"/>
      <c r="X408" s="61"/>
      <c r="Y408" s="61"/>
      <c r="Z408" s="61" t="str">
        <f>$Z$12</f>
        <v>A×B×2</v>
      </c>
      <c r="AA408" s="61"/>
      <c r="AB408" s="61"/>
      <c r="AC408" s="61" t="str">
        <f>$AC$12</f>
        <v>C×10%</v>
      </c>
      <c r="AD408" s="61"/>
      <c r="AE408" s="61"/>
      <c r="AF408" s="61" t="str">
        <f>$AF$12</f>
        <v>C-D</v>
      </c>
      <c r="AG408" s="61"/>
      <c r="AH408" s="61"/>
      <c r="AI408" s="60"/>
      <c r="AJ408" s="60"/>
      <c r="AK408" s="60"/>
      <c r="AL408" s="60"/>
      <c r="AM408" s="60"/>
      <c r="AN408" s="60"/>
      <c r="AO408" s="60"/>
      <c r="AP408" s="60"/>
      <c r="AQ408" s="108"/>
      <c r="AR408" s="109"/>
      <c r="AS408" s="4"/>
    </row>
    <row r="409" spans="1:45" ht="13.5">
      <c r="A409" s="115"/>
      <c r="B409" s="115"/>
      <c r="C409" s="122"/>
      <c r="D409" s="123"/>
      <c r="E409" s="123"/>
      <c r="F409" s="123"/>
      <c r="G409" s="123"/>
      <c r="H409" s="123"/>
      <c r="I409" s="123"/>
      <c r="J409" s="123"/>
      <c r="K409" s="124"/>
      <c r="L409" s="61"/>
      <c r="M409" s="61"/>
      <c r="N409" s="61"/>
      <c r="O409" s="61"/>
      <c r="P409" s="61" t="str">
        <f>$P$13</f>
        <v>時間</v>
      </c>
      <c r="Q409" s="61"/>
      <c r="R409" s="61"/>
      <c r="S409" s="61"/>
      <c r="T409" s="61"/>
      <c r="U409" s="111"/>
      <c r="V409" s="107" t="str">
        <f>$V$13</f>
        <v>時間(A)</v>
      </c>
      <c r="W409" s="61"/>
      <c r="X409" s="61" t="str">
        <f>$X$13</f>
        <v>単価(B)</v>
      </c>
      <c r="Y409" s="61"/>
      <c r="Z409" s="61"/>
      <c r="AA409" s="61"/>
      <c r="AB409" s="61"/>
      <c r="AC409" s="61"/>
      <c r="AD409" s="61"/>
      <c r="AE409" s="61"/>
      <c r="AF409" s="61"/>
      <c r="AG409" s="61"/>
      <c r="AH409" s="61"/>
      <c r="AI409" s="60"/>
      <c r="AJ409" s="60"/>
      <c r="AK409" s="60"/>
      <c r="AL409" s="60"/>
      <c r="AM409" s="60"/>
      <c r="AN409" s="60"/>
      <c r="AO409" s="60"/>
      <c r="AP409" s="60"/>
      <c r="AQ409" s="108"/>
      <c r="AR409" s="109"/>
      <c r="AS409" s="4"/>
    </row>
    <row r="410" spans="1:45" ht="19.5" customHeight="1">
      <c r="A410" s="3"/>
      <c r="B410" s="33">
        <f aca="true" t="shared" si="117" ref="B410:B440">IF(A410,CHOOSE(WEEKDAY(name_fday+A410-1,1),"日","月","火","水","木","金","土"),"")</f>
      </c>
      <c r="C410" s="52"/>
      <c r="D410" s="52"/>
      <c r="E410" s="52"/>
      <c r="F410" s="52"/>
      <c r="G410" s="52"/>
      <c r="H410" s="52"/>
      <c r="I410" s="52"/>
      <c r="J410" s="52"/>
      <c r="K410" s="52"/>
      <c r="L410" s="34">
        <f>IF(R410="","",IF(R410=0,0,R410))</f>
      </c>
      <c r="M410" s="35">
        <f>IF(AND(R410="",S410=""),"",IF(S410=0,0,S410))</f>
      </c>
      <c r="N410" s="34">
        <f>IF(T410="","",IF(T410=0,0,T410))</f>
      </c>
      <c r="O410" s="35">
        <f>IF(AND(T410="",U410=""),"",IF(U410=0,0,U410))</f>
      </c>
      <c r="P410" s="102">
        <f>IF(V410="","",V410)</f>
      </c>
      <c r="Q410" s="102"/>
      <c r="R410" s="36"/>
      <c r="S410" s="37"/>
      <c r="T410" s="36"/>
      <c r="U410" s="38"/>
      <c r="V410" s="105"/>
      <c r="W410" s="106"/>
      <c r="X410" s="102">
        <f>IF(V410="","",800)</f>
      </c>
      <c r="Y410" s="102"/>
      <c r="Z410" s="101">
        <f>IF(V410="","",V410*X410*2)</f>
      </c>
      <c r="AA410" s="101"/>
      <c r="AB410" s="101"/>
      <c r="AC410" s="101">
        <f>IF(V410="","",MIN(AQ410+AR410,$Q$2)-AR410)</f>
      </c>
      <c r="AD410" s="101"/>
      <c r="AE410" s="101"/>
      <c r="AF410" s="101">
        <f>IF(V410="","",Z410-AC410)</f>
      </c>
      <c r="AG410" s="101"/>
      <c r="AH410" s="101"/>
      <c r="AI410" s="52"/>
      <c r="AJ410" s="52"/>
      <c r="AK410" s="52"/>
      <c r="AL410" s="52"/>
      <c r="AM410" s="52"/>
      <c r="AN410" s="52"/>
      <c r="AO410" s="52"/>
      <c r="AP410" s="52"/>
      <c r="AQ410" s="5">
        <f>IF(V410="","",Z410*0.1)</f>
      </c>
      <c r="AR410" s="6">
        <f>IF(V410="","",AC398)</f>
      </c>
      <c r="AS410" s="10"/>
    </row>
    <row r="411" spans="1:45" ht="19.5" customHeight="1">
      <c r="A411" s="3"/>
      <c r="B411" s="33">
        <f t="shared" si="117"/>
      </c>
      <c r="C411" s="52"/>
      <c r="D411" s="52"/>
      <c r="E411" s="52"/>
      <c r="F411" s="52"/>
      <c r="G411" s="52"/>
      <c r="H411" s="52"/>
      <c r="I411" s="52"/>
      <c r="J411" s="52"/>
      <c r="K411" s="52"/>
      <c r="L411" s="34">
        <f aca="true" t="shared" si="118" ref="L411:L440">IF(R411="","",IF(R411=0,0,R411))</f>
      </c>
      <c r="M411" s="35">
        <f aca="true" t="shared" si="119" ref="M411:M440">IF(AND(R411="",S411=""),"",IF(S411=0,0,S411))</f>
      </c>
      <c r="N411" s="34">
        <f aca="true" t="shared" si="120" ref="N411:N440">IF(T411="","",IF(T411=0,0,T411))</f>
      </c>
      <c r="O411" s="35">
        <f aca="true" t="shared" si="121" ref="O411:O440">IF(AND(T411="",U411=""),"",IF(U411=0,0,U411))</f>
      </c>
      <c r="P411" s="102">
        <f aca="true" t="shared" si="122" ref="P411:P440">IF(V411="","",V411)</f>
      </c>
      <c r="Q411" s="102"/>
      <c r="R411" s="36"/>
      <c r="S411" s="37"/>
      <c r="T411" s="36"/>
      <c r="U411" s="38"/>
      <c r="V411" s="105"/>
      <c r="W411" s="106"/>
      <c r="X411" s="102">
        <f aca="true" t="shared" si="123" ref="X411:X440">IF(V411="","",800)</f>
      </c>
      <c r="Y411" s="102"/>
      <c r="Z411" s="101">
        <f aca="true" t="shared" si="124" ref="Z411:Z440">IF(V411="","",V411*X411*2)</f>
      </c>
      <c r="AA411" s="101"/>
      <c r="AB411" s="101"/>
      <c r="AC411" s="101">
        <f aca="true" t="shared" si="125" ref="AC411:AC440">IF(V411="","",MIN(AQ411+AR411,$Q$2)-AR411)</f>
      </c>
      <c r="AD411" s="101"/>
      <c r="AE411" s="101"/>
      <c r="AF411" s="101">
        <f aca="true" t="shared" si="126" ref="AF411:AF440">IF(V411="","",Z411-AC411)</f>
      </c>
      <c r="AG411" s="101"/>
      <c r="AH411" s="101"/>
      <c r="AI411" s="52"/>
      <c r="AJ411" s="52"/>
      <c r="AK411" s="52"/>
      <c r="AL411" s="52"/>
      <c r="AM411" s="52"/>
      <c r="AN411" s="52"/>
      <c r="AO411" s="52"/>
      <c r="AP411" s="52"/>
      <c r="AQ411" s="5">
        <f>IF(V411="","",Z411*0.1)</f>
      </c>
      <c r="AR411" s="6">
        <f>IF(V411="","",SUM($AC$410:AC410)+$AR$410)</f>
      </c>
      <c r="AS411" s="10"/>
    </row>
    <row r="412" spans="1:44" ht="19.5" customHeight="1">
      <c r="A412" s="3"/>
      <c r="B412" s="33">
        <f t="shared" si="117"/>
      </c>
      <c r="C412" s="52"/>
      <c r="D412" s="52"/>
      <c r="E412" s="52"/>
      <c r="F412" s="52"/>
      <c r="G412" s="52"/>
      <c r="H412" s="52"/>
      <c r="I412" s="52"/>
      <c r="J412" s="52"/>
      <c r="K412" s="52"/>
      <c r="L412" s="34">
        <f t="shared" si="118"/>
      </c>
      <c r="M412" s="35">
        <f t="shared" si="119"/>
      </c>
      <c r="N412" s="34">
        <f t="shared" si="120"/>
      </c>
      <c r="O412" s="35">
        <f t="shared" si="121"/>
      </c>
      <c r="P412" s="102">
        <f t="shared" si="122"/>
      </c>
      <c r="Q412" s="102"/>
      <c r="R412" s="36"/>
      <c r="S412" s="37"/>
      <c r="T412" s="36"/>
      <c r="U412" s="38"/>
      <c r="V412" s="105"/>
      <c r="W412" s="106"/>
      <c r="X412" s="102">
        <f t="shared" si="123"/>
      </c>
      <c r="Y412" s="102"/>
      <c r="Z412" s="101">
        <f t="shared" si="124"/>
      </c>
      <c r="AA412" s="101"/>
      <c r="AB412" s="101"/>
      <c r="AC412" s="101">
        <f t="shared" si="125"/>
      </c>
      <c r="AD412" s="101"/>
      <c r="AE412" s="101"/>
      <c r="AF412" s="101">
        <f t="shared" si="126"/>
      </c>
      <c r="AG412" s="101"/>
      <c r="AH412" s="101"/>
      <c r="AI412" s="52"/>
      <c r="AJ412" s="52"/>
      <c r="AK412" s="52"/>
      <c r="AL412" s="52"/>
      <c r="AM412" s="52"/>
      <c r="AN412" s="52"/>
      <c r="AO412" s="52"/>
      <c r="AP412" s="52"/>
      <c r="AQ412" s="5">
        <f aca="true" t="shared" si="127" ref="AQ412:AQ440">IF(V412="","",Z412*0.1)</f>
      </c>
      <c r="AR412" s="6">
        <f>IF(V412="","",SUM($AC$410:AC411)+$AR$410)</f>
      </c>
    </row>
    <row r="413" spans="1:44" ht="19.5" customHeight="1">
      <c r="A413" s="3"/>
      <c r="B413" s="33">
        <f t="shared" si="117"/>
      </c>
      <c r="C413" s="52"/>
      <c r="D413" s="52"/>
      <c r="E413" s="52"/>
      <c r="F413" s="52"/>
      <c r="G413" s="52"/>
      <c r="H413" s="52"/>
      <c r="I413" s="52"/>
      <c r="J413" s="52"/>
      <c r="K413" s="52"/>
      <c r="L413" s="34">
        <f t="shared" si="118"/>
      </c>
      <c r="M413" s="35">
        <f t="shared" si="119"/>
      </c>
      <c r="N413" s="34">
        <f t="shared" si="120"/>
      </c>
      <c r="O413" s="35">
        <f t="shared" si="121"/>
      </c>
      <c r="P413" s="102">
        <f t="shared" si="122"/>
      </c>
      <c r="Q413" s="102"/>
      <c r="R413" s="36"/>
      <c r="S413" s="37"/>
      <c r="T413" s="36"/>
      <c r="U413" s="38"/>
      <c r="V413" s="105"/>
      <c r="W413" s="106"/>
      <c r="X413" s="102">
        <f t="shared" si="123"/>
      </c>
      <c r="Y413" s="102"/>
      <c r="Z413" s="101">
        <f t="shared" si="124"/>
      </c>
      <c r="AA413" s="101"/>
      <c r="AB413" s="101"/>
      <c r="AC413" s="101">
        <f t="shared" si="125"/>
      </c>
      <c r="AD413" s="101"/>
      <c r="AE413" s="101"/>
      <c r="AF413" s="101">
        <f t="shared" si="126"/>
      </c>
      <c r="AG413" s="101"/>
      <c r="AH413" s="101"/>
      <c r="AI413" s="52"/>
      <c r="AJ413" s="52"/>
      <c r="AK413" s="52"/>
      <c r="AL413" s="52"/>
      <c r="AM413" s="52"/>
      <c r="AN413" s="52"/>
      <c r="AO413" s="52"/>
      <c r="AP413" s="52"/>
      <c r="AQ413" s="5">
        <f t="shared" si="127"/>
      </c>
      <c r="AR413" s="6">
        <f>IF(V413="","",SUM($AC$410:AC412)+$AR$410)</f>
      </c>
    </row>
    <row r="414" spans="1:44" ht="19.5" customHeight="1">
      <c r="A414" s="3"/>
      <c r="B414" s="33">
        <f t="shared" si="117"/>
      </c>
      <c r="C414" s="52"/>
      <c r="D414" s="52"/>
      <c r="E414" s="52"/>
      <c r="F414" s="52"/>
      <c r="G414" s="52"/>
      <c r="H414" s="52"/>
      <c r="I414" s="52"/>
      <c r="J414" s="52"/>
      <c r="K414" s="52"/>
      <c r="L414" s="34">
        <f t="shared" si="118"/>
      </c>
      <c r="M414" s="35">
        <f t="shared" si="119"/>
      </c>
      <c r="N414" s="34">
        <f t="shared" si="120"/>
      </c>
      <c r="O414" s="35">
        <f t="shared" si="121"/>
      </c>
      <c r="P414" s="102">
        <f t="shared" si="122"/>
      </c>
      <c r="Q414" s="102"/>
      <c r="R414" s="36"/>
      <c r="S414" s="37"/>
      <c r="T414" s="36"/>
      <c r="U414" s="38"/>
      <c r="V414" s="105"/>
      <c r="W414" s="106"/>
      <c r="X414" s="102">
        <f t="shared" si="123"/>
      </c>
      <c r="Y414" s="102"/>
      <c r="Z414" s="101">
        <f t="shared" si="124"/>
      </c>
      <c r="AA414" s="101"/>
      <c r="AB414" s="101"/>
      <c r="AC414" s="101">
        <f t="shared" si="125"/>
      </c>
      <c r="AD414" s="101"/>
      <c r="AE414" s="101"/>
      <c r="AF414" s="101">
        <f t="shared" si="126"/>
      </c>
      <c r="AG414" s="101"/>
      <c r="AH414" s="101"/>
      <c r="AI414" s="52"/>
      <c r="AJ414" s="52"/>
      <c r="AK414" s="52"/>
      <c r="AL414" s="52"/>
      <c r="AM414" s="52"/>
      <c r="AN414" s="52"/>
      <c r="AO414" s="52"/>
      <c r="AP414" s="52"/>
      <c r="AQ414" s="5">
        <f t="shared" si="127"/>
      </c>
      <c r="AR414" s="6">
        <f>IF(V414="","",SUM($AC$410:AC413)+$AR$410)</f>
      </c>
    </row>
    <row r="415" spans="1:44" ht="19.5" customHeight="1">
      <c r="A415" s="3"/>
      <c r="B415" s="33">
        <f t="shared" si="117"/>
      </c>
      <c r="C415" s="52"/>
      <c r="D415" s="52"/>
      <c r="E415" s="52"/>
      <c r="F415" s="52"/>
      <c r="G415" s="52"/>
      <c r="H415" s="52"/>
      <c r="I415" s="52"/>
      <c r="J415" s="52"/>
      <c r="K415" s="52"/>
      <c r="L415" s="34">
        <f t="shared" si="118"/>
      </c>
      <c r="M415" s="35">
        <f t="shared" si="119"/>
      </c>
      <c r="N415" s="34">
        <f t="shared" si="120"/>
      </c>
      <c r="O415" s="35">
        <f t="shared" si="121"/>
      </c>
      <c r="P415" s="102">
        <f t="shared" si="122"/>
      </c>
      <c r="Q415" s="102"/>
      <c r="R415" s="36"/>
      <c r="S415" s="37"/>
      <c r="T415" s="36"/>
      <c r="U415" s="38"/>
      <c r="V415" s="105"/>
      <c r="W415" s="106"/>
      <c r="X415" s="102">
        <f t="shared" si="123"/>
      </c>
      <c r="Y415" s="102"/>
      <c r="Z415" s="101">
        <f t="shared" si="124"/>
      </c>
      <c r="AA415" s="101"/>
      <c r="AB415" s="101"/>
      <c r="AC415" s="101">
        <f t="shared" si="125"/>
      </c>
      <c r="AD415" s="101"/>
      <c r="AE415" s="101"/>
      <c r="AF415" s="101">
        <f t="shared" si="126"/>
      </c>
      <c r="AG415" s="101"/>
      <c r="AH415" s="101"/>
      <c r="AI415" s="52"/>
      <c r="AJ415" s="52"/>
      <c r="AK415" s="52"/>
      <c r="AL415" s="52"/>
      <c r="AM415" s="52"/>
      <c r="AN415" s="52"/>
      <c r="AO415" s="52"/>
      <c r="AP415" s="52"/>
      <c r="AQ415" s="5">
        <f t="shared" si="127"/>
      </c>
      <c r="AR415" s="6">
        <f>IF(V415="","",SUM($AC$410:AC414)+$AR$410)</f>
      </c>
    </row>
    <row r="416" spans="1:44" ht="19.5" customHeight="1">
      <c r="A416" s="3"/>
      <c r="B416" s="33">
        <f t="shared" si="117"/>
      </c>
      <c r="C416" s="52"/>
      <c r="D416" s="52"/>
      <c r="E416" s="52"/>
      <c r="F416" s="52"/>
      <c r="G416" s="52"/>
      <c r="H416" s="52"/>
      <c r="I416" s="52"/>
      <c r="J416" s="52"/>
      <c r="K416" s="52"/>
      <c r="L416" s="34">
        <f t="shared" si="118"/>
      </c>
      <c r="M416" s="35">
        <f t="shared" si="119"/>
      </c>
      <c r="N416" s="34">
        <f t="shared" si="120"/>
      </c>
      <c r="O416" s="35">
        <f t="shared" si="121"/>
      </c>
      <c r="P416" s="102">
        <f t="shared" si="122"/>
      </c>
      <c r="Q416" s="102"/>
      <c r="R416" s="36"/>
      <c r="S416" s="37"/>
      <c r="T416" s="36"/>
      <c r="U416" s="38"/>
      <c r="V416" s="105"/>
      <c r="W416" s="106"/>
      <c r="X416" s="102">
        <f t="shared" si="123"/>
      </c>
      <c r="Y416" s="102"/>
      <c r="Z416" s="101">
        <f t="shared" si="124"/>
      </c>
      <c r="AA416" s="101"/>
      <c r="AB416" s="101"/>
      <c r="AC416" s="101">
        <f t="shared" si="125"/>
      </c>
      <c r="AD416" s="101"/>
      <c r="AE416" s="101"/>
      <c r="AF416" s="101">
        <f t="shared" si="126"/>
      </c>
      <c r="AG416" s="101"/>
      <c r="AH416" s="101"/>
      <c r="AI416" s="52"/>
      <c r="AJ416" s="52"/>
      <c r="AK416" s="52"/>
      <c r="AL416" s="52"/>
      <c r="AM416" s="52"/>
      <c r="AN416" s="52"/>
      <c r="AO416" s="52"/>
      <c r="AP416" s="52"/>
      <c r="AQ416" s="5">
        <f t="shared" si="127"/>
      </c>
      <c r="AR416" s="6">
        <f>IF(V416="","",SUM($AC$410:AC415)+$AR$410)</f>
      </c>
    </row>
    <row r="417" spans="1:44" ht="19.5" customHeight="1">
      <c r="A417" s="3"/>
      <c r="B417" s="33">
        <f t="shared" si="117"/>
      </c>
      <c r="C417" s="52"/>
      <c r="D417" s="52"/>
      <c r="E417" s="52"/>
      <c r="F417" s="52"/>
      <c r="G417" s="52"/>
      <c r="H417" s="52"/>
      <c r="I417" s="52"/>
      <c r="J417" s="52"/>
      <c r="K417" s="52"/>
      <c r="L417" s="34">
        <f t="shared" si="118"/>
      </c>
      <c r="M417" s="35">
        <f t="shared" si="119"/>
      </c>
      <c r="N417" s="34">
        <f t="shared" si="120"/>
      </c>
      <c r="O417" s="35">
        <f t="shared" si="121"/>
      </c>
      <c r="P417" s="102">
        <f t="shared" si="122"/>
      </c>
      <c r="Q417" s="102"/>
      <c r="R417" s="36"/>
      <c r="S417" s="37"/>
      <c r="T417" s="36"/>
      <c r="U417" s="38"/>
      <c r="V417" s="105"/>
      <c r="W417" s="106"/>
      <c r="X417" s="102">
        <f t="shared" si="123"/>
      </c>
      <c r="Y417" s="102"/>
      <c r="Z417" s="101">
        <f t="shared" si="124"/>
      </c>
      <c r="AA417" s="101"/>
      <c r="AB417" s="101"/>
      <c r="AC417" s="101">
        <f t="shared" si="125"/>
      </c>
      <c r="AD417" s="101"/>
      <c r="AE417" s="101"/>
      <c r="AF417" s="101">
        <f t="shared" si="126"/>
      </c>
      <c r="AG417" s="101"/>
      <c r="AH417" s="101"/>
      <c r="AI417" s="52"/>
      <c r="AJ417" s="52"/>
      <c r="AK417" s="52"/>
      <c r="AL417" s="52"/>
      <c r="AM417" s="52"/>
      <c r="AN417" s="52"/>
      <c r="AO417" s="52"/>
      <c r="AP417" s="52"/>
      <c r="AQ417" s="5">
        <f t="shared" si="127"/>
      </c>
      <c r="AR417" s="6">
        <f>IF(V417="","",SUM($AC$410:AC416)+$AR$410)</f>
      </c>
    </row>
    <row r="418" spans="1:44" ht="19.5" customHeight="1">
      <c r="A418" s="3"/>
      <c r="B418" s="33">
        <f t="shared" si="117"/>
      </c>
      <c r="C418" s="52"/>
      <c r="D418" s="52"/>
      <c r="E418" s="52"/>
      <c r="F418" s="52"/>
      <c r="G418" s="52"/>
      <c r="H418" s="52"/>
      <c r="I418" s="52"/>
      <c r="J418" s="52"/>
      <c r="K418" s="52"/>
      <c r="L418" s="34">
        <f t="shared" si="118"/>
      </c>
      <c r="M418" s="35">
        <f t="shared" si="119"/>
      </c>
      <c r="N418" s="34">
        <f t="shared" si="120"/>
      </c>
      <c r="O418" s="35">
        <f t="shared" si="121"/>
      </c>
      <c r="P418" s="102">
        <f t="shared" si="122"/>
      </c>
      <c r="Q418" s="102"/>
      <c r="R418" s="36"/>
      <c r="S418" s="37"/>
      <c r="T418" s="36"/>
      <c r="U418" s="38"/>
      <c r="V418" s="105"/>
      <c r="W418" s="106"/>
      <c r="X418" s="102">
        <f t="shared" si="123"/>
      </c>
      <c r="Y418" s="102"/>
      <c r="Z418" s="101">
        <f t="shared" si="124"/>
      </c>
      <c r="AA418" s="101"/>
      <c r="AB418" s="101"/>
      <c r="AC418" s="101">
        <f t="shared" si="125"/>
      </c>
      <c r="AD418" s="101"/>
      <c r="AE418" s="101"/>
      <c r="AF418" s="101">
        <f t="shared" si="126"/>
      </c>
      <c r="AG418" s="101"/>
      <c r="AH418" s="101"/>
      <c r="AI418" s="52"/>
      <c r="AJ418" s="52"/>
      <c r="AK418" s="52"/>
      <c r="AL418" s="52"/>
      <c r="AM418" s="52"/>
      <c r="AN418" s="52"/>
      <c r="AO418" s="52"/>
      <c r="AP418" s="52"/>
      <c r="AQ418" s="5">
        <f t="shared" si="127"/>
      </c>
      <c r="AR418" s="6">
        <f>IF(V418="","",SUM($AC$410:AC417)+$AR$410)</f>
      </c>
    </row>
    <row r="419" spans="1:44" ht="19.5" customHeight="1">
      <c r="A419" s="3"/>
      <c r="B419" s="33">
        <f t="shared" si="117"/>
      </c>
      <c r="C419" s="52"/>
      <c r="D419" s="52"/>
      <c r="E419" s="52"/>
      <c r="F419" s="52"/>
      <c r="G419" s="52"/>
      <c r="H419" s="52"/>
      <c r="I419" s="52"/>
      <c r="J419" s="52"/>
      <c r="K419" s="52"/>
      <c r="L419" s="34">
        <f t="shared" si="118"/>
      </c>
      <c r="M419" s="35">
        <f t="shared" si="119"/>
      </c>
      <c r="N419" s="34">
        <f t="shared" si="120"/>
      </c>
      <c r="O419" s="35">
        <f t="shared" si="121"/>
      </c>
      <c r="P419" s="102">
        <f t="shared" si="122"/>
      </c>
      <c r="Q419" s="102"/>
      <c r="R419" s="36"/>
      <c r="S419" s="37"/>
      <c r="T419" s="36"/>
      <c r="U419" s="38"/>
      <c r="V419" s="105"/>
      <c r="W419" s="106"/>
      <c r="X419" s="102">
        <f t="shared" si="123"/>
      </c>
      <c r="Y419" s="102"/>
      <c r="Z419" s="101">
        <f t="shared" si="124"/>
      </c>
      <c r="AA419" s="101"/>
      <c r="AB419" s="101"/>
      <c r="AC419" s="101">
        <f t="shared" si="125"/>
      </c>
      <c r="AD419" s="101"/>
      <c r="AE419" s="101"/>
      <c r="AF419" s="101">
        <f t="shared" si="126"/>
      </c>
      <c r="AG419" s="101"/>
      <c r="AH419" s="101"/>
      <c r="AI419" s="52"/>
      <c r="AJ419" s="52"/>
      <c r="AK419" s="52"/>
      <c r="AL419" s="52"/>
      <c r="AM419" s="52"/>
      <c r="AN419" s="52"/>
      <c r="AO419" s="52"/>
      <c r="AP419" s="52"/>
      <c r="AQ419" s="5">
        <f t="shared" si="127"/>
      </c>
      <c r="AR419" s="6">
        <f>IF(V419="","",SUM($AC$410:AC418)+$AR$410)</f>
      </c>
    </row>
    <row r="420" spans="1:44" ht="19.5" customHeight="1">
      <c r="A420" s="3"/>
      <c r="B420" s="33">
        <f t="shared" si="117"/>
      </c>
      <c r="C420" s="52"/>
      <c r="D420" s="52"/>
      <c r="E420" s="52"/>
      <c r="F420" s="52"/>
      <c r="G420" s="52"/>
      <c r="H420" s="52"/>
      <c r="I420" s="52"/>
      <c r="J420" s="52"/>
      <c r="K420" s="52"/>
      <c r="L420" s="34">
        <f t="shared" si="118"/>
      </c>
      <c r="M420" s="35">
        <f t="shared" si="119"/>
      </c>
      <c r="N420" s="34">
        <f t="shared" si="120"/>
      </c>
      <c r="O420" s="35">
        <f t="shared" si="121"/>
      </c>
      <c r="P420" s="102">
        <f t="shared" si="122"/>
      </c>
      <c r="Q420" s="102"/>
      <c r="R420" s="36"/>
      <c r="S420" s="37"/>
      <c r="T420" s="36"/>
      <c r="U420" s="38"/>
      <c r="V420" s="105"/>
      <c r="W420" s="106"/>
      <c r="X420" s="102">
        <f t="shared" si="123"/>
      </c>
      <c r="Y420" s="102"/>
      <c r="Z420" s="101">
        <f t="shared" si="124"/>
      </c>
      <c r="AA420" s="101"/>
      <c r="AB420" s="101"/>
      <c r="AC420" s="101">
        <f t="shared" si="125"/>
      </c>
      <c r="AD420" s="101"/>
      <c r="AE420" s="101"/>
      <c r="AF420" s="101">
        <f t="shared" si="126"/>
      </c>
      <c r="AG420" s="101"/>
      <c r="AH420" s="101"/>
      <c r="AI420" s="52"/>
      <c r="AJ420" s="52"/>
      <c r="AK420" s="52"/>
      <c r="AL420" s="52"/>
      <c r="AM420" s="52"/>
      <c r="AN420" s="52"/>
      <c r="AO420" s="52"/>
      <c r="AP420" s="52"/>
      <c r="AQ420" s="5">
        <f t="shared" si="127"/>
      </c>
      <c r="AR420" s="6">
        <f>IF(V420="","",SUM($AC$410:AC419)+$AR$410)</f>
      </c>
    </row>
    <row r="421" spans="1:44" ht="19.5" customHeight="1">
      <c r="A421" s="3"/>
      <c r="B421" s="33">
        <f t="shared" si="117"/>
      </c>
      <c r="C421" s="52"/>
      <c r="D421" s="52"/>
      <c r="E421" s="52"/>
      <c r="F421" s="52"/>
      <c r="G421" s="52"/>
      <c r="H421" s="52"/>
      <c r="I421" s="52"/>
      <c r="J421" s="52"/>
      <c r="K421" s="52"/>
      <c r="L421" s="34">
        <f t="shared" si="118"/>
      </c>
      <c r="M421" s="35">
        <f t="shared" si="119"/>
      </c>
      <c r="N421" s="34">
        <f t="shared" si="120"/>
      </c>
      <c r="O421" s="35">
        <f t="shared" si="121"/>
      </c>
      <c r="P421" s="102">
        <f t="shared" si="122"/>
      </c>
      <c r="Q421" s="102"/>
      <c r="R421" s="36"/>
      <c r="S421" s="37"/>
      <c r="T421" s="36"/>
      <c r="U421" s="38"/>
      <c r="V421" s="105"/>
      <c r="W421" s="106"/>
      <c r="X421" s="102">
        <f t="shared" si="123"/>
      </c>
      <c r="Y421" s="102"/>
      <c r="Z421" s="101">
        <f t="shared" si="124"/>
      </c>
      <c r="AA421" s="101"/>
      <c r="AB421" s="101"/>
      <c r="AC421" s="101">
        <f t="shared" si="125"/>
      </c>
      <c r="AD421" s="101"/>
      <c r="AE421" s="101"/>
      <c r="AF421" s="101">
        <f t="shared" si="126"/>
      </c>
      <c r="AG421" s="101"/>
      <c r="AH421" s="101"/>
      <c r="AI421" s="52"/>
      <c r="AJ421" s="52"/>
      <c r="AK421" s="52"/>
      <c r="AL421" s="52"/>
      <c r="AM421" s="52"/>
      <c r="AN421" s="52"/>
      <c r="AO421" s="52"/>
      <c r="AP421" s="52"/>
      <c r="AQ421" s="5">
        <f t="shared" si="127"/>
      </c>
      <c r="AR421" s="6">
        <f>IF(V421="","",SUM($AC$410:AC420)+$AR$410)</f>
      </c>
    </row>
    <row r="422" spans="1:44" ht="19.5" customHeight="1">
      <c r="A422" s="3"/>
      <c r="B422" s="33">
        <f t="shared" si="117"/>
      </c>
      <c r="C422" s="52"/>
      <c r="D422" s="52"/>
      <c r="E422" s="52"/>
      <c r="F422" s="52"/>
      <c r="G422" s="52"/>
      <c r="H422" s="52"/>
      <c r="I422" s="52"/>
      <c r="J422" s="52"/>
      <c r="K422" s="52"/>
      <c r="L422" s="34">
        <f t="shared" si="118"/>
      </c>
      <c r="M422" s="35">
        <f t="shared" si="119"/>
      </c>
      <c r="N422" s="34">
        <f t="shared" si="120"/>
      </c>
      <c r="O422" s="35">
        <f t="shared" si="121"/>
      </c>
      <c r="P422" s="102">
        <f t="shared" si="122"/>
      </c>
      <c r="Q422" s="102"/>
      <c r="R422" s="36"/>
      <c r="S422" s="37"/>
      <c r="T422" s="36"/>
      <c r="U422" s="38"/>
      <c r="V422" s="105"/>
      <c r="W422" s="106"/>
      <c r="X422" s="102">
        <f t="shared" si="123"/>
      </c>
      <c r="Y422" s="102"/>
      <c r="Z422" s="101">
        <f t="shared" si="124"/>
      </c>
      <c r="AA422" s="101"/>
      <c r="AB422" s="101"/>
      <c r="AC422" s="101">
        <f t="shared" si="125"/>
      </c>
      <c r="AD422" s="101"/>
      <c r="AE422" s="101"/>
      <c r="AF422" s="101">
        <f t="shared" si="126"/>
      </c>
      <c r="AG422" s="101"/>
      <c r="AH422" s="101"/>
      <c r="AI422" s="52"/>
      <c r="AJ422" s="52"/>
      <c r="AK422" s="52"/>
      <c r="AL422" s="52"/>
      <c r="AM422" s="52"/>
      <c r="AN422" s="52"/>
      <c r="AO422" s="52"/>
      <c r="AP422" s="52"/>
      <c r="AQ422" s="5">
        <f t="shared" si="127"/>
      </c>
      <c r="AR422" s="6">
        <f>IF(V422="","",SUM($AC$410:AC421)+$AR$410)</f>
      </c>
    </row>
    <row r="423" spans="1:44" ht="19.5" customHeight="1">
      <c r="A423" s="3"/>
      <c r="B423" s="33">
        <f t="shared" si="117"/>
      </c>
      <c r="C423" s="52"/>
      <c r="D423" s="52"/>
      <c r="E423" s="52"/>
      <c r="F423" s="52"/>
      <c r="G423" s="52"/>
      <c r="H423" s="52"/>
      <c r="I423" s="52"/>
      <c r="J423" s="52"/>
      <c r="K423" s="52"/>
      <c r="L423" s="34">
        <f t="shared" si="118"/>
      </c>
      <c r="M423" s="35">
        <f t="shared" si="119"/>
      </c>
      <c r="N423" s="34">
        <f t="shared" si="120"/>
      </c>
      <c r="O423" s="35">
        <f t="shared" si="121"/>
      </c>
      <c r="P423" s="102">
        <f t="shared" si="122"/>
      </c>
      <c r="Q423" s="102"/>
      <c r="R423" s="36"/>
      <c r="S423" s="37"/>
      <c r="T423" s="36"/>
      <c r="U423" s="38"/>
      <c r="V423" s="105"/>
      <c r="W423" s="106"/>
      <c r="X423" s="102">
        <f t="shared" si="123"/>
      </c>
      <c r="Y423" s="102"/>
      <c r="Z423" s="101">
        <f t="shared" si="124"/>
      </c>
      <c r="AA423" s="101"/>
      <c r="AB423" s="101"/>
      <c r="AC423" s="101">
        <f t="shared" si="125"/>
      </c>
      <c r="AD423" s="101"/>
      <c r="AE423" s="101"/>
      <c r="AF423" s="101">
        <f t="shared" si="126"/>
      </c>
      <c r="AG423" s="101"/>
      <c r="AH423" s="101"/>
      <c r="AI423" s="52"/>
      <c r="AJ423" s="52"/>
      <c r="AK423" s="52"/>
      <c r="AL423" s="52"/>
      <c r="AM423" s="52"/>
      <c r="AN423" s="52"/>
      <c r="AO423" s="52"/>
      <c r="AP423" s="52"/>
      <c r="AQ423" s="5">
        <f t="shared" si="127"/>
      </c>
      <c r="AR423" s="6">
        <f>IF(V423="","",SUM($AC$410:AC422)+$AR$410)</f>
      </c>
    </row>
    <row r="424" spans="1:44" ht="19.5" customHeight="1">
      <c r="A424" s="3"/>
      <c r="B424" s="33">
        <f t="shared" si="117"/>
      </c>
      <c r="C424" s="52"/>
      <c r="D424" s="52"/>
      <c r="E424" s="52"/>
      <c r="F424" s="52"/>
      <c r="G424" s="52"/>
      <c r="H424" s="52"/>
      <c r="I424" s="52"/>
      <c r="J424" s="52"/>
      <c r="K424" s="52"/>
      <c r="L424" s="34">
        <f t="shared" si="118"/>
      </c>
      <c r="M424" s="35">
        <f t="shared" si="119"/>
      </c>
      <c r="N424" s="34">
        <f t="shared" si="120"/>
      </c>
      <c r="O424" s="35">
        <f t="shared" si="121"/>
      </c>
      <c r="P424" s="102">
        <f t="shared" si="122"/>
      </c>
      <c r="Q424" s="102"/>
      <c r="R424" s="36"/>
      <c r="S424" s="37"/>
      <c r="T424" s="36"/>
      <c r="U424" s="38"/>
      <c r="V424" s="105"/>
      <c r="W424" s="106"/>
      <c r="X424" s="102">
        <f t="shared" si="123"/>
      </c>
      <c r="Y424" s="102"/>
      <c r="Z424" s="101">
        <f t="shared" si="124"/>
      </c>
      <c r="AA424" s="101"/>
      <c r="AB424" s="101"/>
      <c r="AC424" s="101">
        <f t="shared" si="125"/>
      </c>
      <c r="AD424" s="101"/>
      <c r="AE424" s="101"/>
      <c r="AF424" s="101">
        <f t="shared" si="126"/>
      </c>
      <c r="AG424" s="101"/>
      <c r="AH424" s="101"/>
      <c r="AI424" s="52"/>
      <c r="AJ424" s="52"/>
      <c r="AK424" s="52"/>
      <c r="AL424" s="52"/>
      <c r="AM424" s="52"/>
      <c r="AN424" s="52"/>
      <c r="AO424" s="52"/>
      <c r="AP424" s="52"/>
      <c r="AQ424" s="5">
        <f t="shared" si="127"/>
      </c>
      <c r="AR424" s="6">
        <f>IF(V424="","",SUM($AC$410:AC423)+$AR$410)</f>
      </c>
    </row>
    <row r="425" spans="1:44" ht="19.5" customHeight="1">
      <c r="A425" s="3"/>
      <c r="B425" s="33">
        <f t="shared" si="117"/>
      </c>
      <c r="C425" s="52"/>
      <c r="D425" s="52"/>
      <c r="E425" s="52"/>
      <c r="F425" s="52"/>
      <c r="G425" s="52"/>
      <c r="H425" s="52"/>
      <c r="I425" s="52"/>
      <c r="J425" s="52"/>
      <c r="K425" s="52"/>
      <c r="L425" s="34">
        <f t="shared" si="118"/>
      </c>
      <c r="M425" s="35">
        <f t="shared" si="119"/>
      </c>
      <c r="N425" s="34">
        <f t="shared" si="120"/>
      </c>
      <c r="O425" s="35">
        <f t="shared" si="121"/>
      </c>
      <c r="P425" s="102">
        <f t="shared" si="122"/>
      </c>
      <c r="Q425" s="102"/>
      <c r="R425" s="36"/>
      <c r="S425" s="37"/>
      <c r="T425" s="36"/>
      <c r="U425" s="38"/>
      <c r="V425" s="105"/>
      <c r="W425" s="106"/>
      <c r="X425" s="102">
        <f t="shared" si="123"/>
      </c>
      <c r="Y425" s="102"/>
      <c r="Z425" s="101">
        <f t="shared" si="124"/>
      </c>
      <c r="AA425" s="101"/>
      <c r="AB425" s="101"/>
      <c r="AC425" s="101">
        <f t="shared" si="125"/>
      </c>
      <c r="AD425" s="101"/>
      <c r="AE425" s="101"/>
      <c r="AF425" s="101">
        <f t="shared" si="126"/>
      </c>
      <c r="AG425" s="101"/>
      <c r="AH425" s="101"/>
      <c r="AI425" s="52"/>
      <c r="AJ425" s="52"/>
      <c r="AK425" s="52"/>
      <c r="AL425" s="52"/>
      <c r="AM425" s="52"/>
      <c r="AN425" s="52"/>
      <c r="AO425" s="52"/>
      <c r="AP425" s="52"/>
      <c r="AQ425" s="5">
        <f t="shared" si="127"/>
      </c>
      <c r="AR425" s="6">
        <f>IF(V425="","",SUM($AC$410:AC424)+$AR$410)</f>
      </c>
    </row>
    <row r="426" spans="1:44" ht="19.5" customHeight="1">
      <c r="A426" s="3"/>
      <c r="B426" s="33">
        <f t="shared" si="117"/>
      </c>
      <c r="C426" s="52"/>
      <c r="D426" s="52"/>
      <c r="E426" s="52"/>
      <c r="F426" s="52"/>
      <c r="G426" s="52"/>
      <c r="H426" s="52"/>
      <c r="I426" s="52"/>
      <c r="J426" s="52"/>
      <c r="K426" s="52"/>
      <c r="L426" s="34">
        <f t="shared" si="118"/>
      </c>
      <c r="M426" s="35">
        <f t="shared" si="119"/>
      </c>
      <c r="N426" s="34">
        <f t="shared" si="120"/>
      </c>
      <c r="O426" s="35">
        <f t="shared" si="121"/>
      </c>
      <c r="P426" s="102">
        <f t="shared" si="122"/>
      </c>
      <c r="Q426" s="102"/>
      <c r="R426" s="36"/>
      <c r="S426" s="37"/>
      <c r="T426" s="36"/>
      <c r="U426" s="38"/>
      <c r="V426" s="105"/>
      <c r="W426" s="106"/>
      <c r="X426" s="102">
        <f t="shared" si="123"/>
      </c>
      <c r="Y426" s="102"/>
      <c r="Z426" s="101">
        <f t="shared" si="124"/>
      </c>
      <c r="AA426" s="101"/>
      <c r="AB426" s="101"/>
      <c r="AC426" s="101">
        <f t="shared" si="125"/>
      </c>
      <c r="AD426" s="101"/>
      <c r="AE426" s="101"/>
      <c r="AF426" s="101">
        <f t="shared" si="126"/>
      </c>
      <c r="AG426" s="101"/>
      <c r="AH426" s="101"/>
      <c r="AI426" s="52"/>
      <c r="AJ426" s="52"/>
      <c r="AK426" s="52"/>
      <c r="AL426" s="52"/>
      <c r="AM426" s="52"/>
      <c r="AN426" s="52"/>
      <c r="AO426" s="52"/>
      <c r="AP426" s="52"/>
      <c r="AQ426" s="5">
        <f t="shared" si="127"/>
      </c>
      <c r="AR426" s="6">
        <f>IF(V426="","",SUM($AC$410:AC425)+$AR$410)</f>
      </c>
    </row>
    <row r="427" spans="1:44" ht="19.5" customHeight="1">
      <c r="A427" s="3"/>
      <c r="B427" s="33">
        <f t="shared" si="117"/>
      </c>
      <c r="C427" s="52"/>
      <c r="D427" s="52"/>
      <c r="E427" s="52"/>
      <c r="F427" s="52"/>
      <c r="G427" s="52"/>
      <c r="H427" s="52"/>
      <c r="I427" s="52"/>
      <c r="J427" s="52"/>
      <c r="K427" s="52"/>
      <c r="L427" s="34">
        <f t="shared" si="118"/>
      </c>
      <c r="M427" s="35">
        <f t="shared" si="119"/>
      </c>
      <c r="N427" s="34">
        <f t="shared" si="120"/>
      </c>
      <c r="O427" s="35">
        <f t="shared" si="121"/>
      </c>
      <c r="P427" s="102">
        <f t="shared" si="122"/>
      </c>
      <c r="Q427" s="102"/>
      <c r="R427" s="36"/>
      <c r="S427" s="37"/>
      <c r="T427" s="36"/>
      <c r="U427" s="38"/>
      <c r="V427" s="105"/>
      <c r="W427" s="106"/>
      <c r="X427" s="102">
        <f t="shared" si="123"/>
      </c>
      <c r="Y427" s="102"/>
      <c r="Z427" s="101">
        <f t="shared" si="124"/>
      </c>
      <c r="AA427" s="101"/>
      <c r="AB427" s="101"/>
      <c r="AC427" s="101">
        <f t="shared" si="125"/>
      </c>
      <c r="AD427" s="101"/>
      <c r="AE427" s="101"/>
      <c r="AF427" s="101">
        <f t="shared" si="126"/>
      </c>
      <c r="AG427" s="101"/>
      <c r="AH427" s="101"/>
      <c r="AI427" s="52"/>
      <c r="AJ427" s="52"/>
      <c r="AK427" s="52"/>
      <c r="AL427" s="52"/>
      <c r="AM427" s="52"/>
      <c r="AN427" s="52"/>
      <c r="AO427" s="52"/>
      <c r="AP427" s="52"/>
      <c r="AQ427" s="5">
        <f t="shared" si="127"/>
      </c>
      <c r="AR427" s="6">
        <f>IF(V427="","",SUM($AC$410:AC426)+$AR$410)</f>
      </c>
    </row>
    <row r="428" spans="1:44" ht="19.5" customHeight="1">
      <c r="A428" s="3"/>
      <c r="B428" s="33">
        <f t="shared" si="117"/>
      </c>
      <c r="C428" s="52"/>
      <c r="D428" s="52"/>
      <c r="E428" s="52"/>
      <c r="F428" s="52"/>
      <c r="G428" s="52"/>
      <c r="H428" s="52"/>
      <c r="I428" s="52"/>
      <c r="J428" s="52"/>
      <c r="K428" s="52"/>
      <c r="L428" s="34">
        <f t="shared" si="118"/>
      </c>
      <c r="M428" s="35">
        <f t="shared" si="119"/>
      </c>
      <c r="N428" s="34">
        <f t="shared" si="120"/>
      </c>
      <c r="O428" s="35">
        <f t="shared" si="121"/>
      </c>
      <c r="P428" s="102">
        <f t="shared" si="122"/>
      </c>
      <c r="Q428" s="102"/>
      <c r="R428" s="36"/>
      <c r="S428" s="37"/>
      <c r="T428" s="36"/>
      <c r="U428" s="38"/>
      <c r="V428" s="105"/>
      <c r="W428" s="106"/>
      <c r="X428" s="102">
        <f t="shared" si="123"/>
      </c>
      <c r="Y428" s="102"/>
      <c r="Z428" s="101">
        <f t="shared" si="124"/>
      </c>
      <c r="AA428" s="101"/>
      <c r="AB428" s="101"/>
      <c r="AC428" s="101">
        <f t="shared" si="125"/>
      </c>
      <c r="AD428" s="101"/>
      <c r="AE428" s="101"/>
      <c r="AF428" s="101">
        <f t="shared" si="126"/>
      </c>
      <c r="AG428" s="101"/>
      <c r="AH428" s="101"/>
      <c r="AI428" s="52"/>
      <c r="AJ428" s="52"/>
      <c r="AK428" s="52"/>
      <c r="AL428" s="52"/>
      <c r="AM428" s="52"/>
      <c r="AN428" s="52"/>
      <c r="AO428" s="52"/>
      <c r="AP428" s="52"/>
      <c r="AQ428" s="5">
        <f t="shared" si="127"/>
      </c>
      <c r="AR428" s="6">
        <f>IF(V428="","",SUM($AC$410:AC427)+$AR$410)</f>
      </c>
    </row>
    <row r="429" spans="1:44" ht="19.5" customHeight="1">
      <c r="A429" s="3"/>
      <c r="B429" s="33">
        <f t="shared" si="117"/>
      </c>
      <c r="C429" s="52"/>
      <c r="D429" s="52"/>
      <c r="E429" s="52"/>
      <c r="F429" s="52"/>
      <c r="G429" s="52"/>
      <c r="H429" s="52"/>
      <c r="I429" s="52"/>
      <c r="J429" s="52"/>
      <c r="K429" s="52"/>
      <c r="L429" s="34">
        <f t="shared" si="118"/>
      </c>
      <c r="M429" s="35">
        <f t="shared" si="119"/>
      </c>
      <c r="N429" s="34">
        <f t="shared" si="120"/>
      </c>
      <c r="O429" s="35">
        <f t="shared" si="121"/>
      </c>
      <c r="P429" s="102">
        <f t="shared" si="122"/>
      </c>
      <c r="Q429" s="102"/>
      <c r="R429" s="36"/>
      <c r="S429" s="37"/>
      <c r="T429" s="36"/>
      <c r="U429" s="38"/>
      <c r="V429" s="105"/>
      <c r="W429" s="106"/>
      <c r="X429" s="102">
        <f t="shared" si="123"/>
      </c>
      <c r="Y429" s="102"/>
      <c r="Z429" s="101">
        <f t="shared" si="124"/>
      </c>
      <c r="AA429" s="101"/>
      <c r="AB429" s="101"/>
      <c r="AC429" s="101">
        <f t="shared" si="125"/>
      </c>
      <c r="AD429" s="101"/>
      <c r="AE429" s="101"/>
      <c r="AF429" s="101">
        <f t="shared" si="126"/>
      </c>
      <c r="AG429" s="101"/>
      <c r="AH429" s="101"/>
      <c r="AI429" s="52"/>
      <c r="AJ429" s="52"/>
      <c r="AK429" s="52"/>
      <c r="AL429" s="52"/>
      <c r="AM429" s="52"/>
      <c r="AN429" s="52"/>
      <c r="AO429" s="52"/>
      <c r="AP429" s="52"/>
      <c r="AQ429" s="5">
        <f t="shared" si="127"/>
      </c>
      <c r="AR429" s="6">
        <f>IF(V429="","",SUM($AC$410:AC428)+$AR$410)</f>
      </c>
    </row>
    <row r="430" spans="1:44" ht="19.5" customHeight="1">
      <c r="A430" s="3"/>
      <c r="B430" s="33">
        <f t="shared" si="117"/>
      </c>
      <c r="C430" s="52"/>
      <c r="D430" s="52"/>
      <c r="E430" s="52"/>
      <c r="F430" s="52"/>
      <c r="G430" s="52"/>
      <c r="H430" s="52"/>
      <c r="I430" s="52"/>
      <c r="J430" s="52"/>
      <c r="K430" s="52"/>
      <c r="L430" s="34">
        <f t="shared" si="118"/>
      </c>
      <c r="M430" s="35">
        <f t="shared" si="119"/>
      </c>
      <c r="N430" s="34">
        <f t="shared" si="120"/>
      </c>
      <c r="O430" s="35">
        <f t="shared" si="121"/>
      </c>
      <c r="P430" s="102">
        <f t="shared" si="122"/>
      </c>
      <c r="Q430" s="102"/>
      <c r="R430" s="36"/>
      <c r="S430" s="37"/>
      <c r="T430" s="36"/>
      <c r="U430" s="38"/>
      <c r="V430" s="105"/>
      <c r="W430" s="106"/>
      <c r="X430" s="102">
        <f t="shared" si="123"/>
      </c>
      <c r="Y430" s="102"/>
      <c r="Z430" s="101">
        <f t="shared" si="124"/>
      </c>
      <c r="AA430" s="101"/>
      <c r="AB430" s="101"/>
      <c r="AC430" s="101">
        <f t="shared" si="125"/>
      </c>
      <c r="AD430" s="101"/>
      <c r="AE430" s="101"/>
      <c r="AF430" s="101">
        <f t="shared" si="126"/>
      </c>
      <c r="AG430" s="101"/>
      <c r="AH430" s="101"/>
      <c r="AI430" s="52"/>
      <c r="AJ430" s="52"/>
      <c r="AK430" s="52"/>
      <c r="AL430" s="52"/>
      <c r="AM430" s="52"/>
      <c r="AN430" s="52"/>
      <c r="AO430" s="52"/>
      <c r="AP430" s="52"/>
      <c r="AQ430" s="5">
        <f t="shared" si="127"/>
      </c>
      <c r="AR430" s="6">
        <f>IF(V430="","",SUM($AC$410:AC429)+$AR$410)</f>
      </c>
    </row>
    <row r="431" spans="1:44" ht="19.5" customHeight="1">
      <c r="A431" s="3"/>
      <c r="B431" s="33">
        <f t="shared" si="117"/>
      </c>
      <c r="C431" s="52"/>
      <c r="D431" s="52"/>
      <c r="E431" s="52"/>
      <c r="F431" s="52"/>
      <c r="G431" s="52"/>
      <c r="H431" s="52"/>
      <c r="I431" s="52"/>
      <c r="J431" s="52"/>
      <c r="K431" s="52"/>
      <c r="L431" s="34">
        <f t="shared" si="118"/>
      </c>
      <c r="M431" s="35">
        <f t="shared" si="119"/>
      </c>
      <c r="N431" s="34">
        <f t="shared" si="120"/>
      </c>
      <c r="O431" s="35">
        <f t="shared" si="121"/>
      </c>
      <c r="P431" s="102">
        <f t="shared" si="122"/>
      </c>
      <c r="Q431" s="102"/>
      <c r="R431" s="36"/>
      <c r="S431" s="37"/>
      <c r="T431" s="36"/>
      <c r="U431" s="38"/>
      <c r="V431" s="105"/>
      <c r="W431" s="106"/>
      <c r="X431" s="102">
        <f t="shared" si="123"/>
      </c>
      <c r="Y431" s="102"/>
      <c r="Z431" s="101">
        <f t="shared" si="124"/>
      </c>
      <c r="AA431" s="101"/>
      <c r="AB431" s="101"/>
      <c r="AC431" s="101">
        <f t="shared" si="125"/>
      </c>
      <c r="AD431" s="101"/>
      <c r="AE431" s="101"/>
      <c r="AF431" s="101">
        <f t="shared" si="126"/>
      </c>
      <c r="AG431" s="101"/>
      <c r="AH431" s="101"/>
      <c r="AI431" s="52"/>
      <c r="AJ431" s="52"/>
      <c r="AK431" s="52"/>
      <c r="AL431" s="52"/>
      <c r="AM431" s="52"/>
      <c r="AN431" s="52"/>
      <c r="AO431" s="52"/>
      <c r="AP431" s="52"/>
      <c r="AQ431" s="5">
        <f t="shared" si="127"/>
      </c>
      <c r="AR431" s="6">
        <f>IF(V431="","",SUM($AC$410:AC430)+$AR$410)</f>
      </c>
    </row>
    <row r="432" spans="1:44" ht="19.5" customHeight="1">
      <c r="A432" s="3"/>
      <c r="B432" s="33">
        <f t="shared" si="117"/>
      </c>
      <c r="C432" s="52"/>
      <c r="D432" s="52"/>
      <c r="E432" s="52"/>
      <c r="F432" s="52"/>
      <c r="G432" s="52"/>
      <c r="H432" s="52"/>
      <c r="I432" s="52"/>
      <c r="J432" s="52"/>
      <c r="K432" s="52"/>
      <c r="L432" s="34">
        <f t="shared" si="118"/>
      </c>
      <c r="M432" s="35">
        <f t="shared" si="119"/>
      </c>
      <c r="N432" s="34">
        <f t="shared" si="120"/>
      </c>
      <c r="O432" s="35">
        <f t="shared" si="121"/>
      </c>
      <c r="P432" s="102">
        <f t="shared" si="122"/>
      </c>
      <c r="Q432" s="102"/>
      <c r="R432" s="36"/>
      <c r="S432" s="37"/>
      <c r="T432" s="36"/>
      <c r="U432" s="38"/>
      <c r="V432" s="105"/>
      <c r="W432" s="106"/>
      <c r="X432" s="102">
        <f t="shared" si="123"/>
      </c>
      <c r="Y432" s="102"/>
      <c r="Z432" s="101">
        <f t="shared" si="124"/>
      </c>
      <c r="AA432" s="101"/>
      <c r="AB432" s="101"/>
      <c r="AC432" s="101">
        <f t="shared" si="125"/>
      </c>
      <c r="AD432" s="101"/>
      <c r="AE432" s="101"/>
      <c r="AF432" s="101">
        <f t="shared" si="126"/>
      </c>
      <c r="AG432" s="101"/>
      <c r="AH432" s="101"/>
      <c r="AI432" s="52"/>
      <c r="AJ432" s="52"/>
      <c r="AK432" s="52"/>
      <c r="AL432" s="52"/>
      <c r="AM432" s="52"/>
      <c r="AN432" s="52"/>
      <c r="AO432" s="52"/>
      <c r="AP432" s="52"/>
      <c r="AQ432" s="5">
        <f t="shared" si="127"/>
      </c>
      <c r="AR432" s="6">
        <f>IF(V432="","",SUM($AC$410:AC431)+$AR$410)</f>
      </c>
    </row>
    <row r="433" spans="1:44" ht="19.5" customHeight="1">
      <c r="A433" s="3"/>
      <c r="B433" s="33">
        <f t="shared" si="117"/>
      </c>
      <c r="C433" s="52"/>
      <c r="D433" s="52"/>
      <c r="E433" s="52"/>
      <c r="F433" s="52"/>
      <c r="G433" s="52"/>
      <c r="H433" s="52"/>
      <c r="I433" s="52"/>
      <c r="J433" s="52"/>
      <c r="K433" s="52"/>
      <c r="L433" s="34">
        <f t="shared" si="118"/>
      </c>
      <c r="M433" s="35">
        <f t="shared" si="119"/>
      </c>
      <c r="N433" s="34">
        <f t="shared" si="120"/>
      </c>
      <c r="O433" s="35">
        <f t="shared" si="121"/>
      </c>
      <c r="P433" s="102">
        <f t="shared" si="122"/>
      </c>
      <c r="Q433" s="102"/>
      <c r="R433" s="36"/>
      <c r="S433" s="37"/>
      <c r="T433" s="36"/>
      <c r="U433" s="38"/>
      <c r="V433" s="105"/>
      <c r="W433" s="106"/>
      <c r="X433" s="102">
        <f t="shared" si="123"/>
      </c>
      <c r="Y433" s="102"/>
      <c r="Z433" s="101">
        <f t="shared" si="124"/>
      </c>
      <c r="AA433" s="101"/>
      <c r="AB433" s="101"/>
      <c r="AC433" s="101">
        <f t="shared" si="125"/>
      </c>
      <c r="AD433" s="101"/>
      <c r="AE433" s="101"/>
      <c r="AF433" s="101">
        <f t="shared" si="126"/>
      </c>
      <c r="AG433" s="101"/>
      <c r="AH433" s="101"/>
      <c r="AI433" s="52"/>
      <c r="AJ433" s="52"/>
      <c r="AK433" s="52"/>
      <c r="AL433" s="52"/>
      <c r="AM433" s="52"/>
      <c r="AN433" s="52"/>
      <c r="AO433" s="52"/>
      <c r="AP433" s="52"/>
      <c r="AQ433" s="5">
        <f t="shared" si="127"/>
      </c>
      <c r="AR433" s="6">
        <f>IF(V433="","",SUM($AC$410:AC432)+$AR$410)</f>
      </c>
    </row>
    <row r="434" spans="1:44" ht="19.5" customHeight="1">
      <c r="A434" s="3"/>
      <c r="B434" s="33">
        <f t="shared" si="117"/>
      </c>
      <c r="C434" s="52"/>
      <c r="D434" s="52"/>
      <c r="E434" s="52"/>
      <c r="F434" s="52"/>
      <c r="G434" s="52"/>
      <c r="H434" s="52"/>
      <c r="I434" s="52"/>
      <c r="J434" s="52"/>
      <c r="K434" s="52"/>
      <c r="L434" s="34">
        <f t="shared" si="118"/>
      </c>
      <c r="M434" s="35">
        <f t="shared" si="119"/>
      </c>
      <c r="N434" s="34">
        <f t="shared" si="120"/>
      </c>
      <c r="O434" s="35">
        <f t="shared" si="121"/>
      </c>
      <c r="P434" s="102">
        <f t="shared" si="122"/>
      </c>
      <c r="Q434" s="102"/>
      <c r="R434" s="36"/>
      <c r="S434" s="37"/>
      <c r="T434" s="36"/>
      <c r="U434" s="38"/>
      <c r="V434" s="105"/>
      <c r="W434" s="106"/>
      <c r="X434" s="102">
        <f t="shared" si="123"/>
      </c>
      <c r="Y434" s="102"/>
      <c r="Z434" s="101">
        <f t="shared" si="124"/>
      </c>
      <c r="AA434" s="101"/>
      <c r="AB434" s="101"/>
      <c r="AC434" s="101">
        <f t="shared" si="125"/>
      </c>
      <c r="AD434" s="101"/>
      <c r="AE434" s="101"/>
      <c r="AF434" s="101">
        <f t="shared" si="126"/>
      </c>
      <c r="AG434" s="101"/>
      <c r="AH434" s="101"/>
      <c r="AI434" s="52"/>
      <c r="AJ434" s="52"/>
      <c r="AK434" s="52"/>
      <c r="AL434" s="52"/>
      <c r="AM434" s="52"/>
      <c r="AN434" s="52"/>
      <c r="AO434" s="52"/>
      <c r="AP434" s="52"/>
      <c r="AQ434" s="5">
        <f t="shared" si="127"/>
      </c>
      <c r="AR434" s="6">
        <f>IF(V434="","",SUM($AC$410:AC433)+$AR$410)</f>
      </c>
    </row>
    <row r="435" spans="1:44" ht="19.5" customHeight="1">
      <c r="A435" s="3"/>
      <c r="B435" s="33">
        <f t="shared" si="117"/>
      </c>
      <c r="C435" s="52"/>
      <c r="D435" s="52"/>
      <c r="E435" s="52"/>
      <c r="F435" s="52"/>
      <c r="G435" s="52"/>
      <c r="H435" s="52"/>
      <c r="I435" s="52"/>
      <c r="J435" s="52"/>
      <c r="K435" s="52"/>
      <c r="L435" s="34">
        <f t="shared" si="118"/>
      </c>
      <c r="M435" s="35">
        <f t="shared" si="119"/>
      </c>
      <c r="N435" s="34">
        <f t="shared" si="120"/>
      </c>
      <c r="O435" s="35">
        <f t="shared" si="121"/>
      </c>
      <c r="P435" s="102">
        <f t="shared" si="122"/>
      </c>
      <c r="Q435" s="102"/>
      <c r="R435" s="36"/>
      <c r="S435" s="37"/>
      <c r="T435" s="36"/>
      <c r="U435" s="38"/>
      <c r="V435" s="105"/>
      <c r="W435" s="106"/>
      <c r="X435" s="102">
        <f t="shared" si="123"/>
      </c>
      <c r="Y435" s="102"/>
      <c r="Z435" s="101">
        <f t="shared" si="124"/>
      </c>
      <c r="AA435" s="101"/>
      <c r="AB435" s="101"/>
      <c r="AC435" s="101">
        <f t="shared" si="125"/>
      </c>
      <c r="AD435" s="101"/>
      <c r="AE435" s="101"/>
      <c r="AF435" s="101">
        <f t="shared" si="126"/>
      </c>
      <c r="AG435" s="101"/>
      <c r="AH435" s="101"/>
      <c r="AI435" s="52"/>
      <c r="AJ435" s="52"/>
      <c r="AK435" s="52"/>
      <c r="AL435" s="52"/>
      <c r="AM435" s="52"/>
      <c r="AN435" s="52"/>
      <c r="AO435" s="52"/>
      <c r="AP435" s="52"/>
      <c r="AQ435" s="5">
        <f t="shared" si="127"/>
      </c>
      <c r="AR435" s="6">
        <f>IF(V435="","",SUM($AC$410:AC434)+$AR$410)</f>
      </c>
    </row>
    <row r="436" spans="1:44" ht="19.5" customHeight="1">
      <c r="A436" s="3"/>
      <c r="B436" s="33">
        <f t="shared" si="117"/>
      </c>
      <c r="C436" s="52"/>
      <c r="D436" s="52"/>
      <c r="E436" s="52"/>
      <c r="F436" s="52"/>
      <c r="G436" s="52"/>
      <c r="H436" s="52"/>
      <c r="I436" s="52"/>
      <c r="J436" s="52"/>
      <c r="K436" s="52"/>
      <c r="L436" s="34">
        <f t="shared" si="118"/>
      </c>
      <c r="M436" s="35">
        <f t="shared" si="119"/>
      </c>
      <c r="N436" s="34">
        <f t="shared" si="120"/>
      </c>
      <c r="O436" s="35">
        <f t="shared" si="121"/>
      </c>
      <c r="P436" s="102">
        <f t="shared" si="122"/>
      </c>
      <c r="Q436" s="102"/>
      <c r="R436" s="36"/>
      <c r="S436" s="37"/>
      <c r="T436" s="36"/>
      <c r="U436" s="38"/>
      <c r="V436" s="105"/>
      <c r="W436" s="106"/>
      <c r="X436" s="102">
        <f t="shared" si="123"/>
      </c>
      <c r="Y436" s="102"/>
      <c r="Z436" s="101">
        <f t="shared" si="124"/>
      </c>
      <c r="AA436" s="101"/>
      <c r="AB436" s="101"/>
      <c r="AC436" s="101">
        <f t="shared" si="125"/>
      </c>
      <c r="AD436" s="101"/>
      <c r="AE436" s="101"/>
      <c r="AF436" s="101">
        <f t="shared" si="126"/>
      </c>
      <c r="AG436" s="101"/>
      <c r="AH436" s="101"/>
      <c r="AI436" s="52"/>
      <c r="AJ436" s="52"/>
      <c r="AK436" s="52"/>
      <c r="AL436" s="52"/>
      <c r="AM436" s="52"/>
      <c r="AN436" s="52"/>
      <c r="AO436" s="52"/>
      <c r="AP436" s="52"/>
      <c r="AQ436" s="5">
        <f t="shared" si="127"/>
      </c>
      <c r="AR436" s="6">
        <f>IF(V436="","",SUM($AC$410:AC435)+$AR$410)</f>
      </c>
    </row>
    <row r="437" spans="1:44" ht="19.5" customHeight="1">
      <c r="A437" s="3"/>
      <c r="B437" s="33">
        <f t="shared" si="117"/>
      </c>
      <c r="C437" s="52"/>
      <c r="D437" s="52"/>
      <c r="E437" s="52"/>
      <c r="F437" s="52"/>
      <c r="G437" s="52"/>
      <c r="H437" s="52"/>
      <c r="I437" s="52"/>
      <c r="J437" s="52"/>
      <c r="K437" s="52"/>
      <c r="L437" s="34">
        <f t="shared" si="118"/>
      </c>
      <c r="M437" s="35">
        <f t="shared" si="119"/>
      </c>
      <c r="N437" s="34">
        <f t="shared" si="120"/>
      </c>
      <c r="O437" s="35">
        <f t="shared" si="121"/>
      </c>
      <c r="P437" s="102">
        <f t="shared" si="122"/>
      </c>
      <c r="Q437" s="102"/>
      <c r="R437" s="36"/>
      <c r="S437" s="37"/>
      <c r="T437" s="36"/>
      <c r="U437" s="38"/>
      <c r="V437" s="105"/>
      <c r="W437" s="106"/>
      <c r="X437" s="102">
        <f t="shared" si="123"/>
      </c>
      <c r="Y437" s="102"/>
      <c r="Z437" s="101">
        <f t="shared" si="124"/>
      </c>
      <c r="AA437" s="101"/>
      <c r="AB437" s="101"/>
      <c r="AC437" s="101">
        <f t="shared" si="125"/>
      </c>
      <c r="AD437" s="101"/>
      <c r="AE437" s="101"/>
      <c r="AF437" s="101">
        <f t="shared" si="126"/>
      </c>
      <c r="AG437" s="101"/>
      <c r="AH437" s="101"/>
      <c r="AI437" s="52"/>
      <c r="AJ437" s="52"/>
      <c r="AK437" s="52"/>
      <c r="AL437" s="52"/>
      <c r="AM437" s="52"/>
      <c r="AN437" s="52"/>
      <c r="AO437" s="52"/>
      <c r="AP437" s="52"/>
      <c r="AQ437" s="5">
        <f t="shared" si="127"/>
      </c>
      <c r="AR437" s="6">
        <f>IF(V437="","",SUM($AC$410:AC436)+$AR$410)</f>
      </c>
    </row>
    <row r="438" spans="1:44" ht="19.5" customHeight="1">
      <c r="A438" s="3"/>
      <c r="B438" s="33">
        <f t="shared" si="117"/>
      </c>
      <c r="C438" s="52"/>
      <c r="D438" s="52"/>
      <c r="E438" s="52"/>
      <c r="F438" s="52"/>
      <c r="G438" s="52"/>
      <c r="H438" s="52"/>
      <c r="I438" s="52"/>
      <c r="J438" s="52"/>
      <c r="K438" s="52"/>
      <c r="L438" s="34">
        <f t="shared" si="118"/>
      </c>
      <c r="M438" s="35">
        <f t="shared" si="119"/>
      </c>
      <c r="N438" s="34">
        <f t="shared" si="120"/>
      </c>
      <c r="O438" s="35">
        <f t="shared" si="121"/>
      </c>
      <c r="P438" s="102">
        <f t="shared" si="122"/>
      </c>
      <c r="Q438" s="102"/>
      <c r="R438" s="36"/>
      <c r="S438" s="37"/>
      <c r="T438" s="36"/>
      <c r="U438" s="38"/>
      <c r="V438" s="105"/>
      <c r="W438" s="106"/>
      <c r="X438" s="102">
        <f t="shared" si="123"/>
      </c>
      <c r="Y438" s="102"/>
      <c r="Z438" s="101">
        <f t="shared" si="124"/>
      </c>
      <c r="AA438" s="101"/>
      <c r="AB438" s="101"/>
      <c r="AC438" s="101">
        <f t="shared" si="125"/>
      </c>
      <c r="AD438" s="101"/>
      <c r="AE438" s="101"/>
      <c r="AF438" s="101">
        <f t="shared" si="126"/>
      </c>
      <c r="AG438" s="101"/>
      <c r="AH438" s="101"/>
      <c r="AI438" s="52"/>
      <c r="AJ438" s="52"/>
      <c r="AK438" s="52"/>
      <c r="AL438" s="52"/>
      <c r="AM438" s="52"/>
      <c r="AN438" s="52"/>
      <c r="AO438" s="52"/>
      <c r="AP438" s="52"/>
      <c r="AQ438" s="5">
        <f t="shared" si="127"/>
      </c>
      <c r="AR438" s="6">
        <f>IF(V438="","",SUM($AC$410:AC437)+$AR$410)</f>
      </c>
    </row>
    <row r="439" spans="1:44" ht="19.5" customHeight="1">
      <c r="A439" s="3"/>
      <c r="B439" s="33">
        <f t="shared" si="117"/>
      </c>
      <c r="C439" s="52"/>
      <c r="D439" s="52"/>
      <c r="E439" s="52"/>
      <c r="F439" s="52"/>
      <c r="G439" s="52"/>
      <c r="H439" s="52"/>
      <c r="I439" s="52"/>
      <c r="J439" s="52"/>
      <c r="K439" s="52"/>
      <c r="L439" s="34">
        <f t="shared" si="118"/>
      </c>
      <c r="M439" s="35">
        <f t="shared" si="119"/>
      </c>
      <c r="N439" s="34">
        <f t="shared" si="120"/>
      </c>
      <c r="O439" s="35">
        <f t="shared" si="121"/>
      </c>
      <c r="P439" s="102">
        <f t="shared" si="122"/>
      </c>
      <c r="Q439" s="102"/>
      <c r="R439" s="36"/>
      <c r="S439" s="37"/>
      <c r="T439" s="36"/>
      <c r="U439" s="38"/>
      <c r="V439" s="105"/>
      <c r="W439" s="106"/>
      <c r="X439" s="102">
        <f t="shared" si="123"/>
      </c>
      <c r="Y439" s="102"/>
      <c r="Z439" s="101">
        <f t="shared" si="124"/>
      </c>
      <c r="AA439" s="101"/>
      <c r="AB439" s="101"/>
      <c r="AC439" s="101">
        <f t="shared" si="125"/>
      </c>
      <c r="AD439" s="101"/>
      <c r="AE439" s="101"/>
      <c r="AF439" s="101">
        <f t="shared" si="126"/>
      </c>
      <c r="AG439" s="101"/>
      <c r="AH439" s="101"/>
      <c r="AI439" s="52"/>
      <c r="AJ439" s="52"/>
      <c r="AK439" s="52"/>
      <c r="AL439" s="52"/>
      <c r="AM439" s="52"/>
      <c r="AN439" s="52"/>
      <c r="AO439" s="52"/>
      <c r="AP439" s="52"/>
      <c r="AQ439" s="5">
        <f t="shared" si="127"/>
      </c>
      <c r="AR439" s="6">
        <f>IF(V439="","",SUM($AC$410:AC438)+$AR$410)</f>
      </c>
    </row>
    <row r="440" spans="1:44" ht="19.5" customHeight="1" thickBot="1">
      <c r="A440" s="3"/>
      <c r="B440" s="33">
        <f t="shared" si="117"/>
      </c>
      <c r="C440" s="53"/>
      <c r="D440" s="53"/>
      <c r="E440" s="53"/>
      <c r="F440" s="53"/>
      <c r="G440" s="53"/>
      <c r="H440" s="53"/>
      <c r="I440" s="53"/>
      <c r="J440" s="53"/>
      <c r="K440" s="53"/>
      <c r="L440" s="34">
        <f t="shared" si="118"/>
      </c>
      <c r="M440" s="35">
        <f t="shared" si="119"/>
      </c>
      <c r="N440" s="34">
        <f t="shared" si="120"/>
      </c>
      <c r="O440" s="35">
        <f t="shared" si="121"/>
      </c>
      <c r="P440" s="102">
        <f t="shared" si="122"/>
      </c>
      <c r="Q440" s="102"/>
      <c r="R440" s="39"/>
      <c r="S440" s="40"/>
      <c r="T440" s="39"/>
      <c r="U440" s="41"/>
      <c r="V440" s="103"/>
      <c r="W440" s="104"/>
      <c r="X440" s="102">
        <f t="shared" si="123"/>
      </c>
      <c r="Y440" s="102"/>
      <c r="Z440" s="101">
        <f t="shared" si="124"/>
      </c>
      <c r="AA440" s="101"/>
      <c r="AB440" s="101"/>
      <c r="AC440" s="101">
        <f t="shared" si="125"/>
      </c>
      <c r="AD440" s="101"/>
      <c r="AE440" s="101"/>
      <c r="AF440" s="101">
        <f t="shared" si="126"/>
      </c>
      <c r="AG440" s="101"/>
      <c r="AH440" s="101"/>
      <c r="AI440" s="53"/>
      <c r="AJ440" s="53"/>
      <c r="AK440" s="53"/>
      <c r="AL440" s="53"/>
      <c r="AM440" s="53"/>
      <c r="AN440" s="53"/>
      <c r="AO440" s="53"/>
      <c r="AP440" s="53"/>
      <c r="AQ440" s="5">
        <f t="shared" si="127"/>
      </c>
      <c r="AR440" s="6">
        <f>IF(V440="","",SUM($AC$410:AC439)+$AR$410)</f>
      </c>
    </row>
    <row r="441" spans="1:42" ht="19.5" customHeight="1" thickTop="1">
      <c r="A441" s="94" t="str">
        <f>$A$45</f>
        <v>合計</v>
      </c>
      <c r="B441" s="95"/>
      <c r="C441" s="95"/>
      <c r="D441" s="95"/>
      <c r="E441" s="95"/>
      <c r="F441" s="95"/>
      <c r="G441" s="95"/>
      <c r="H441" s="95"/>
      <c r="I441" s="95"/>
      <c r="J441" s="95"/>
      <c r="K441" s="96"/>
      <c r="L441" s="97"/>
      <c r="M441" s="98"/>
      <c r="N441" s="97"/>
      <c r="O441" s="98"/>
      <c r="P441" s="345">
        <f>IF(V441="","",V441)</f>
      </c>
      <c r="Q441" s="345"/>
      <c r="R441" s="97"/>
      <c r="S441" s="98"/>
      <c r="T441" s="97"/>
      <c r="U441" s="99"/>
      <c r="V441" s="346">
        <f>IF(AE443=AI443,V442,"")</f>
      </c>
      <c r="W441" s="345"/>
      <c r="X441" s="100"/>
      <c r="Y441" s="100"/>
      <c r="Z441" s="91">
        <f>IF(AE443=AI443,Z442,"")</f>
      </c>
      <c r="AA441" s="91"/>
      <c r="AB441" s="91"/>
      <c r="AC441" s="91">
        <f>IF(AE443=AI443,AC442,"")</f>
      </c>
      <c r="AD441" s="91"/>
      <c r="AE441" s="91"/>
      <c r="AF441" s="91">
        <f>IF(AE443=AI443,AF442,"")</f>
      </c>
      <c r="AG441" s="91"/>
      <c r="AH441" s="91"/>
      <c r="AI441" s="50"/>
      <c r="AJ441" s="51"/>
      <c r="AK441" s="51"/>
      <c r="AL441" s="30"/>
      <c r="AM441" s="50"/>
      <c r="AN441" s="51"/>
      <c r="AO441" s="51"/>
      <c r="AP441" s="30"/>
    </row>
    <row r="442" spans="16:34" ht="13.5">
      <c r="P442" s="92">
        <f>IF(V442="","",V442)</f>
        <v>0</v>
      </c>
      <c r="Q442" s="92"/>
      <c r="V442" s="92">
        <f>SUM(V410:W440)+V398</f>
        <v>0</v>
      </c>
      <c r="W442" s="92"/>
      <c r="Z442" s="93">
        <f>SUM(Z410:AB440)+Z398</f>
        <v>0</v>
      </c>
      <c r="AA442" s="92"/>
      <c r="AB442" s="92"/>
      <c r="AC442" s="93">
        <f>SUM(AC410:AE440)+AC398</f>
        <v>0</v>
      </c>
      <c r="AD442" s="92"/>
      <c r="AE442" s="92"/>
      <c r="AF442" s="88">
        <f>SUM(AF410:AH440)+AF398</f>
        <v>0</v>
      </c>
      <c r="AG442" s="89"/>
      <c r="AH442" s="89"/>
    </row>
    <row r="443" spans="31:38" ht="13.5">
      <c r="AE443" s="90">
        <f>COUNT($V$14,$V$58,$V$102,$V$146,$V$190,$V$234,$V$278,$V$322,$V$366,$V$410)</f>
        <v>0</v>
      </c>
      <c r="AF443" s="90"/>
      <c r="AG443" s="61" t="str">
        <f>$AG$47</f>
        <v>枚中</v>
      </c>
      <c r="AH443" s="61"/>
      <c r="AI443" s="90">
        <f>IF($V$410,10,"")</f>
      </c>
      <c r="AJ443" s="90"/>
      <c r="AK443" s="61" t="str">
        <f>$AK$47</f>
        <v>枚目</v>
      </c>
      <c r="AL443" s="61"/>
    </row>
  </sheetData>
  <sheetProtection password="F26B" sheet="1" objects="1" scenarios="1"/>
  <mergeCells count="3680">
    <mergeCell ref="AI89:AL89"/>
    <mergeCell ref="AE91:AF91"/>
    <mergeCell ref="AG91:AH91"/>
    <mergeCell ref="AI91:AJ91"/>
    <mergeCell ref="AK91:AL91"/>
    <mergeCell ref="X89:Y89"/>
    <mergeCell ref="Z89:AB89"/>
    <mergeCell ref="AC89:AE89"/>
    <mergeCell ref="AF89:AH89"/>
    <mergeCell ref="Z88:AB88"/>
    <mergeCell ref="AC88:AE88"/>
    <mergeCell ref="AF88:AH88"/>
    <mergeCell ref="A89:K89"/>
    <mergeCell ref="L89:M89"/>
    <mergeCell ref="N89:O89"/>
    <mergeCell ref="P89:Q89"/>
    <mergeCell ref="R89:S89"/>
    <mergeCell ref="T89:U89"/>
    <mergeCell ref="V89:W89"/>
    <mergeCell ref="C88:K88"/>
    <mergeCell ref="P88:Q88"/>
    <mergeCell ref="V88:W88"/>
    <mergeCell ref="X88:Y88"/>
    <mergeCell ref="Z86:AB86"/>
    <mergeCell ref="AC86:AE86"/>
    <mergeCell ref="AF86:AH86"/>
    <mergeCell ref="C87:K87"/>
    <mergeCell ref="P87:Q87"/>
    <mergeCell ref="V87:W87"/>
    <mergeCell ref="X87:Y87"/>
    <mergeCell ref="Z87:AB87"/>
    <mergeCell ref="AC87:AE87"/>
    <mergeCell ref="AF87:AH87"/>
    <mergeCell ref="C86:K86"/>
    <mergeCell ref="P86:Q86"/>
    <mergeCell ref="V86:W86"/>
    <mergeCell ref="X86:Y86"/>
    <mergeCell ref="Z84:AB84"/>
    <mergeCell ref="AC84:AE84"/>
    <mergeCell ref="AF84:AH84"/>
    <mergeCell ref="C85:K85"/>
    <mergeCell ref="P85:Q85"/>
    <mergeCell ref="V85:W85"/>
    <mergeCell ref="X85:Y85"/>
    <mergeCell ref="Z85:AB85"/>
    <mergeCell ref="AC85:AE85"/>
    <mergeCell ref="AF85:AH85"/>
    <mergeCell ref="C84:K84"/>
    <mergeCell ref="P84:Q84"/>
    <mergeCell ref="V84:W84"/>
    <mergeCell ref="X84:Y84"/>
    <mergeCell ref="Z82:AB82"/>
    <mergeCell ref="AC82:AE82"/>
    <mergeCell ref="AF82:AH82"/>
    <mergeCell ref="C83:K83"/>
    <mergeCell ref="P83:Q83"/>
    <mergeCell ref="V83:W83"/>
    <mergeCell ref="X83:Y83"/>
    <mergeCell ref="Z83:AB83"/>
    <mergeCell ref="AC83:AE83"/>
    <mergeCell ref="AF83:AH83"/>
    <mergeCell ref="C82:K82"/>
    <mergeCell ref="P82:Q82"/>
    <mergeCell ref="V82:W82"/>
    <mergeCell ref="X82:Y82"/>
    <mergeCell ref="Z80:AB80"/>
    <mergeCell ref="AC80:AE80"/>
    <mergeCell ref="AF80:AH80"/>
    <mergeCell ref="C81:K81"/>
    <mergeCell ref="P81:Q81"/>
    <mergeCell ref="V81:W81"/>
    <mergeCell ref="X81:Y81"/>
    <mergeCell ref="Z81:AB81"/>
    <mergeCell ref="AC81:AE81"/>
    <mergeCell ref="AF81:AH81"/>
    <mergeCell ref="C80:K80"/>
    <mergeCell ref="P80:Q80"/>
    <mergeCell ref="V80:W80"/>
    <mergeCell ref="X80:Y80"/>
    <mergeCell ref="Z78:AB78"/>
    <mergeCell ref="AC78:AE78"/>
    <mergeCell ref="AF78:AH78"/>
    <mergeCell ref="C79:K79"/>
    <mergeCell ref="P79:Q79"/>
    <mergeCell ref="V79:W79"/>
    <mergeCell ref="X79:Y79"/>
    <mergeCell ref="Z79:AB79"/>
    <mergeCell ref="AC79:AE79"/>
    <mergeCell ref="AF79:AH79"/>
    <mergeCell ref="C78:K78"/>
    <mergeCell ref="P78:Q78"/>
    <mergeCell ref="V78:W78"/>
    <mergeCell ref="X78:Y78"/>
    <mergeCell ref="Z76:AB76"/>
    <mergeCell ref="AC76:AE76"/>
    <mergeCell ref="AF76:AH76"/>
    <mergeCell ref="C77:K77"/>
    <mergeCell ref="P77:Q77"/>
    <mergeCell ref="V77:W77"/>
    <mergeCell ref="X77:Y77"/>
    <mergeCell ref="Z77:AB77"/>
    <mergeCell ref="AC77:AE77"/>
    <mergeCell ref="AF77:AH77"/>
    <mergeCell ref="C76:K76"/>
    <mergeCell ref="P76:Q76"/>
    <mergeCell ref="V76:W76"/>
    <mergeCell ref="X76:Y76"/>
    <mergeCell ref="Z74:AB74"/>
    <mergeCell ref="AC74:AE74"/>
    <mergeCell ref="AF74:AH74"/>
    <mergeCell ref="C75:K75"/>
    <mergeCell ref="P75:Q75"/>
    <mergeCell ref="V75:W75"/>
    <mergeCell ref="X75:Y75"/>
    <mergeCell ref="Z75:AB75"/>
    <mergeCell ref="AC75:AE75"/>
    <mergeCell ref="AF75:AH75"/>
    <mergeCell ref="C74:K74"/>
    <mergeCell ref="P74:Q74"/>
    <mergeCell ref="V74:W74"/>
    <mergeCell ref="X74:Y74"/>
    <mergeCell ref="Z72:AB72"/>
    <mergeCell ref="AC72:AE72"/>
    <mergeCell ref="AF72:AH72"/>
    <mergeCell ref="C73:K73"/>
    <mergeCell ref="P73:Q73"/>
    <mergeCell ref="V73:W73"/>
    <mergeCell ref="X73:Y73"/>
    <mergeCell ref="Z73:AB73"/>
    <mergeCell ref="AC73:AE73"/>
    <mergeCell ref="AF73:AH73"/>
    <mergeCell ref="C72:K72"/>
    <mergeCell ref="P72:Q72"/>
    <mergeCell ref="V72:W72"/>
    <mergeCell ref="X72:Y72"/>
    <mergeCell ref="Z70:AB70"/>
    <mergeCell ref="AC70:AE70"/>
    <mergeCell ref="AF70:AH70"/>
    <mergeCell ref="C71:K71"/>
    <mergeCell ref="P71:Q71"/>
    <mergeCell ref="V71:W71"/>
    <mergeCell ref="X71:Y71"/>
    <mergeCell ref="Z71:AB71"/>
    <mergeCell ref="AC71:AE71"/>
    <mergeCell ref="AF71:AH71"/>
    <mergeCell ref="C70:K70"/>
    <mergeCell ref="P70:Q70"/>
    <mergeCell ref="V70:W70"/>
    <mergeCell ref="X70:Y70"/>
    <mergeCell ref="Z68:AB68"/>
    <mergeCell ref="AC68:AE68"/>
    <mergeCell ref="AF68:AH68"/>
    <mergeCell ref="C69:K69"/>
    <mergeCell ref="P69:Q69"/>
    <mergeCell ref="V69:W69"/>
    <mergeCell ref="X69:Y69"/>
    <mergeCell ref="Z69:AB69"/>
    <mergeCell ref="AC69:AE69"/>
    <mergeCell ref="AF69:AH69"/>
    <mergeCell ref="C68:K68"/>
    <mergeCell ref="P68:Q68"/>
    <mergeCell ref="V68:W68"/>
    <mergeCell ref="X68:Y68"/>
    <mergeCell ref="Z66:AB66"/>
    <mergeCell ref="AC66:AE66"/>
    <mergeCell ref="AF66:AH66"/>
    <mergeCell ref="C67:K67"/>
    <mergeCell ref="P67:Q67"/>
    <mergeCell ref="V67:W67"/>
    <mergeCell ref="X67:Y67"/>
    <mergeCell ref="Z67:AB67"/>
    <mergeCell ref="AC67:AE67"/>
    <mergeCell ref="AF67:AH67"/>
    <mergeCell ref="C66:K66"/>
    <mergeCell ref="P66:Q66"/>
    <mergeCell ref="V66:W66"/>
    <mergeCell ref="X66:Y66"/>
    <mergeCell ref="Z64:AB64"/>
    <mergeCell ref="AC64:AE64"/>
    <mergeCell ref="AF64:AH64"/>
    <mergeCell ref="C65:K65"/>
    <mergeCell ref="P65:Q65"/>
    <mergeCell ref="V65:W65"/>
    <mergeCell ref="X65:Y65"/>
    <mergeCell ref="Z65:AB65"/>
    <mergeCell ref="AC65:AE65"/>
    <mergeCell ref="AF65:AH65"/>
    <mergeCell ref="C64:K64"/>
    <mergeCell ref="P64:Q64"/>
    <mergeCell ref="V64:W64"/>
    <mergeCell ref="X64:Y64"/>
    <mergeCell ref="Z62:AB62"/>
    <mergeCell ref="AC62:AE62"/>
    <mergeCell ref="AF62:AH62"/>
    <mergeCell ref="C63:K63"/>
    <mergeCell ref="P63:Q63"/>
    <mergeCell ref="V63:W63"/>
    <mergeCell ref="X63:Y63"/>
    <mergeCell ref="Z63:AB63"/>
    <mergeCell ref="AC63:AE63"/>
    <mergeCell ref="AF63:AH63"/>
    <mergeCell ref="C62:K62"/>
    <mergeCell ref="P62:Q62"/>
    <mergeCell ref="V62:W62"/>
    <mergeCell ref="X62:Y62"/>
    <mergeCell ref="Z60:AB60"/>
    <mergeCell ref="AC60:AE60"/>
    <mergeCell ref="AF60:AH60"/>
    <mergeCell ref="C61:K61"/>
    <mergeCell ref="P61:Q61"/>
    <mergeCell ref="V61:W61"/>
    <mergeCell ref="X61:Y61"/>
    <mergeCell ref="Z61:AB61"/>
    <mergeCell ref="AC61:AE61"/>
    <mergeCell ref="AF61:AH61"/>
    <mergeCell ref="C60:K60"/>
    <mergeCell ref="P60:Q60"/>
    <mergeCell ref="V60:W60"/>
    <mergeCell ref="X60:Y60"/>
    <mergeCell ref="Z58:AB58"/>
    <mergeCell ref="AC58:AE58"/>
    <mergeCell ref="AF58:AH58"/>
    <mergeCell ref="C59:K59"/>
    <mergeCell ref="P59:Q59"/>
    <mergeCell ref="V59:W59"/>
    <mergeCell ref="X59:Y59"/>
    <mergeCell ref="Z59:AB59"/>
    <mergeCell ref="AC59:AE59"/>
    <mergeCell ref="AF59:AH59"/>
    <mergeCell ref="V57:W57"/>
    <mergeCell ref="X57:Y57"/>
    <mergeCell ref="C58:K58"/>
    <mergeCell ref="P58:Q58"/>
    <mergeCell ref="V58:W58"/>
    <mergeCell ref="X58:Y58"/>
    <mergeCell ref="AQ55:AQ57"/>
    <mergeCell ref="AR55:AR57"/>
    <mergeCell ref="L56:M57"/>
    <mergeCell ref="N56:O57"/>
    <mergeCell ref="P56:Q56"/>
    <mergeCell ref="R56:S57"/>
    <mergeCell ref="T56:U57"/>
    <mergeCell ref="Z56:AB57"/>
    <mergeCell ref="AC56:AE57"/>
    <mergeCell ref="AF56:AH57"/>
    <mergeCell ref="X55:Y56"/>
    <mergeCell ref="Z55:AB55"/>
    <mergeCell ref="AC55:AE55"/>
    <mergeCell ref="AF55:AH55"/>
    <mergeCell ref="AA53:AD53"/>
    <mergeCell ref="A52:C52"/>
    <mergeCell ref="D52:M52"/>
    <mergeCell ref="A55:A57"/>
    <mergeCell ref="B55:B57"/>
    <mergeCell ref="C55:K57"/>
    <mergeCell ref="L55:Q55"/>
    <mergeCell ref="P57:Q57"/>
    <mergeCell ref="R55:U55"/>
    <mergeCell ref="V55:W56"/>
    <mergeCell ref="A53:C53"/>
    <mergeCell ref="D53:M53"/>
    <mergeCell ref="N53:V53"/>
    <mergeCell ref="W53:Z53"/>
    <mergeCell ref="AQ11:AQ13"/>
    <mergeCell ref="AR11:AR13"/>
    <mergeCell ref="A48:B48"/>
    <mergeCell ref="C48:D48"/>
    <mergeCell ref="F48:G48"/>
    <mergeCell ref="H48:I48"/>
    <mergeCell ref="AG47:AH47"/>
    <mergeCell ref="AK47:AL47"/>
    <mergeCell ref="C11:K13"/>
    <mergeCell ref="T12:U13"/>
    <mergeCell ref="A1:E1"/>
    <mergeCell ref="A2:E2"/>
    <mergeCell ref="W1:AB1"/>
    <mergeCell ref="W2:AB2"/>
    <mergeCell ref="F1:P1"/>
    <mergeCell ref="F2:P2"/>
    <mergeCell ref="Q1:U1"/>
    <mergeCell ref="Q2:U2"/>
    <mergeCell ref="D5:D6"/>
    <mergeCell ref="E5:E6"/>
    <mergeCell ref="F5:F6"/>
    <mergeCell ref="A5:C6"/>
    <mergeCell ref="G5:G6"/>
    <mergeCell ref="H5:H6"/>
    <mergeCell ref="I5:I6"/>
    <mergeCell ref="J5:J6"/>
    <mergeCell ref="R5:Z5"/>
    <mergeCell ref="K5:K6"/>
    <mergeCell ref="L5:L6"/>
    <mergeCell ref="M5:M6"/>
    <mergeCell ref="W9:Z9"/>
    <mergeCell ref="AA9:AD9"/>
    <mergeCell ref="N7:O7"/>
    <mergeCell ref="E7:M7"/>
    <mergeCell ref="D9:M9"/>
    <mergeCell ref="N8:V8"/>
    <mergeCell ref="N9:V9"/>
    <mergeCell ref="R11:U11"/>
    <mergeCell ref="R12:S13"/>
    <mergeCell ref="V11:W12"/>
    <mergeCell ref="V13:W13"/>
    <mergeCell ref="A9:C9"/>
    <mergeCell ref="C14:K14"/>
    <mergeCell ref="P14:Q14"/>
    <mergeCell ref="A11:A13"/>
    <mergeCell ref="B11:B13"/>
    <mergeCell ref="L12:M13"/>
    <mergeCell ref="N12:O13"/>
    <mergeCell ref="P12:Q12"/>
    <mergeCell ref="P13:Q13"/>
    <mergeCell ref="L11:Q11"/>
    <mergeCell ref="X11:Y12"/>
    <mergeCell ref="X13:Y13"/>
    <mergeCell ref="Z11:AB11"/>
    <mergeCell ref="Z12:AB13"/>
    <mergeCell ref="AF14:AH14"/>
    <mergeCell ref="AC12:AE13"/>
    <mergeCell ref="AC11:AE11"/>
    <mergeCell ref="AF12:AH13"/>
    <mergeCell ref="AF11:AH11"/>
    <mergeCell ref="V14:W14"/>
    <mergeCell ref="X14:Y14"/>
    <mergeCell ref="Z14:AB14"/>
    <mergeCell ref="AC14:AE14"/>
    <mergeCell ref="C16:K16"/>
    <mergeCell ref="P16:Q16"/>
    <mergeCell ref="V16:W16"/>
    <mergeCell ref="X16:Y16"/>
    <mergeCell ref="C15:K15"/>
    <mergeCell ref="P15:Q15"/>
    <mergeCell ref="V15:W15"/>
    <mergeCell ref="X15:Y15"/>
    <mergeCell ref="Z16:AB16"/>
    <mergeCell ref="AC16:AE16"/>
    <mergeCell ref="AF16:AH16"/>
    <mergeCell ref="Z15:AB15"/>
    <mergeCell ref="AC15:AE15"/>
    <mergeCell ref="AF15:AH15"/>
    <mergeCell ref="C17:K17"/>
    <mergeCell ref="P17:Q17"/>
    <mergeCell ref="V17:W17"/>
    <mergeCell ref="X17:Y17"/>
    <mergeCell ref="Z18:AB18"/>
    <mergeCell ref="AC18:AE18"/>
    <mergeCell ref="AF18:AH18"/>
    <mergeCell ref="Z17:AB17"/>
    <mergeCell ref="AC17:AE17"/>
    <mergeCell ref="AF17:AH17"/>
    <mergeCell ref="C18:K18"/>
    <mergeCell ref="P18:Q18"/>
    <mergeCell ref="V18:W18"/>
    <mergeCell ref="X18:Y18"/>
    <mergeCell ref="AM58:AP58"/>
    <mergeCell ref="C19:K19"/>
    <mergeCell ref="P19:Q19"/>
    <mergeCell ref="V19:W19"/>
    <mergeCell ref="X19:Y19"/>
    <mergeCell ref="AI47:AJ47"/>
    <mergeCell ref="AE47:AF47"/>
    <mergeCell ref="A49:C50"/>
    <mergeCell ref="D49:D50"/>
    <mergeCell ref="E49:E50"/>
    <mergeCell ref="Z20:AB20"/>
    <mergeCell ref="AC20:AE20"/>
    <mergeCell ref="AF20:AH20"/>
    <mergeCell ref="Z19:AB19"/>
    <mergeCell ref="AC19:AE19"/>
    <mergeCell ref="AF19:AH19"/>
    <mergeCell ref="C20:K20"/>
    <mergeCell ref="P20:Q20"/>
    <mergeCell ref="V20:W20"/>
    <mergeCell ref="X20:Y20"/>
    <mergeCell ref="AI58:AL58"/>
    <mergeCell ref="C21:K21"/>
    <mergeCell ref="P21:Q21"/>
    <mergeCell ref="V21:W21"/>
    <mergeCell ref="X21:Y21"/>
    <mergeCell ref="F49:F50"/>
    <mergeCell ref="G49:G50"/>
    <mergeCell ref="H49:H50"/>
    <mergeCell ref="I49:I50"/>
    <mergeCell ref="J49:J50"/>
    <mergeCell ref="Z22:AB22"/>
    <mergeCell ref="AC22:AE22"/>
    <mergeCell ref="AF22:AH22"/>
    <mergeCell ref="Z21:AB21"/>
    <mergeCell ref="AC21:AE21"/>
    <mergeCell ref="AF21:AH21"/>
    <mergeCell ref="C22:K22"/>
    <mergeCell ref="P22:Q22"/>
    <mergeCell ref="V22:W22"/>
    <mergeCell ref="X22:Y22"/>
    <mergeCell ref="AM55:AP57"/>
    <mergeCell ref="C23:K23"/>
    <mergeCell ref="P23:Q23"/>
    <mergeCell ref="V23:W23"/>
    <mergeCell ref="X23:Y23"/>
    <mergeCell ref="K49:K50"/>
    <mergeCell ref="L49:L50"/>
    <mergeCell ref="M49:M50"/>
    <mergeCell ref="N49:Q49"/>
    <mergeCell ref="R49:Z49"/>
    <mergeCell ref="Z24:AB24"/>
    <mergeCell ref="AC24:AE24"/>
    <mergeCell ref="AF24:AH24"/>
    <mergeCell ref="Z23:AB23"/>
    <mergeCell ref="AC23:AE23"/>
    <mergeCell ref="AF23:AH23"/>
    <mergeCell ref="C24:K24"/>
    <mergeCell ref="P24:Q24"/>
    <mergeCell ref="V24:W24"/>
    <mergeCell ref="X24:Y24"/>
    <mergeCell ref="AI55:AL57"/>
    <mergeCell ref="C25:K25"/>
    <mergeCell ref="P25:Q25"/>
    <mergeCell ref="V25:W25"/>
    <mergeCell ref="X25:Y25"/>
    <mergeCell ref="AA49:AB51"/>
    <mergeCell ref="N50:Q50"/>
    <mergeCell ref="V51:Z51"/>
    <mergeCell ref="S50:Y50"/>
    <mergeCell ref="N52:V52"/>
    <mergeCell ref="Z26:AB26"/>
    <mergeCell ref="AC26:AE26"/>
    <mergeCell ref="AF26:AH26"/>
    <mergeCell ref="Z25:AB25"/>
    <mergeCell ref="AC25:AE25"/>
    <mergeCell ref="AF25:AH25"/>
    <mergeCell ref="C26:K26"/>
    <mergeCell ref="P26:Q26"/>
    <mergeCell ref="V26:W26"/>
    <mergeCell ref="X26:Y26"/>
    <mergeCell ref="AE53:AP53"/>
    <mergeCell ref="C27:K27"/>
    <mergeCell ref="P27:Q27"/>
    <mergeCell ref="V27:W27"/>
    <mergeCell ref="X27:Y27"/>
    <mergeCell ref="W52:Z52"/>
    <mergeCell ref="A51:C51"/>
    <mergeCell ref="E51:M51"/>
    <mergeCell ref="N51:O51"/>
    <mergeCell ref="P51:U51"/>
    <mergeCell ref="Z28:AB28"/>
    <mergeCell ref="AC28:AE28"/>
    <mergeCell ref="AF28:AH28"/>
    <mergeCell ref="Z27:AB27"/>
    <mergeCell ref="AC27:AE27"/>
    <mergeCell ref="AF27:AH27"/>
    <mergeCell ref="C28:K28"/>
    <mergeCell ref="P28:Q28"/>
    <mergeCell ref="V28:W28"/>
    <mergeCell ref="X28:Y28"/>
    <mergeCell ref="AE52:AP52"/>
    <mergeCell ref="C29:K29"/>
    <mergeCell ref="P29:Q29"/>
    <mergeCell ref="V29:W29"/>
    <mergeCell ref="X29:Y29"/>
    <mergeCell ref="AA52:AD52"/>
    <mergeCell ref="Z30:AB30"/>
    <mergeCell ref="AC30:AE30"/>
    <mergeCell ref="AF30:AH30"/>
    <mergeCell ref="Z29:AB29"/>
    <mergeCell ref="AC29:AE29"/>
    <mergeCell ref="AF29:AH29"/>
    <mergeCell ref="C30:K30"/>
    <mergeCell ref="P30:Q30"/>
    <mergeCell ref="V30:W30"/>
    <mergeCell ref="X30:Y30"/>
    <mergeCell ref="AC51:AP51"/>
    <mergeCell ref="C31:K31"/>
    <mergeCell ref="P31:Q31"/>
    <mergeCell ref="V31:W31"/>
    <mergeCell ref="X31:Y31"/>
    <mergeCell ref="Z32:AB32"/>
    <mergeCell ref="AC32:AE32"/>
    <mergeCell ref="AF32:AH32"/>
    <mergeCell ref="Z31:AB31"/>
    <mergeCell ref="AC31:AE31"/>
    <mergeCell ref="AF31:AH31"/>
    <mergeCell ref="C32:K32"/>
    <mergeCell ref="P32:Q32"/>
    <mergeCell ref="V32:W32"/>
    <mergeCell ref="X32:Y32"/>
    <mergeCell ref="AC49:AP49"/>
    <mergeCell ref="C33:K33"/>
    <mergeCell ref="P33:Q33"/>
    <mergeCell ref="V33:W33"/>
    <mergeCell ref="X33:Y33"/>
    <mergeCell ref="Z34:AB34"/>
    <mergeCell ref="AC34:AE34"/>
    <mergeCell ref="AF34:AH34"/>
    <mergeCell ref="Z33:AB33"/>
    <mergeCell ref="AC33:AE33"/>
    <mergeCell ref="AF33:AH33"/>
    <mergeCell ref="C34:K34"/>
    <mergeCell ref="P34:Q34"/>
    <mergeCell ref="V34:W34"/>
    <mergeCell ref="X34:Y34"/>
    <mergeCell ref="AN48:AO48"/>
    <mergeCell ref="C35:K35"/>
    <mergeCell ref="P35:Q35"/>
    <mergeCell ref="V35:W35"/>
    <mergeCell ref="X35:Y35"/>
    <mergeCell ref="Z36:AB36"/>
    <mergeCell ref="AC36:AE36"/>
    <mergeCell ref="AF36:AH36"/>
    <mergeCell ref="Z35:AB35"/>
    <mergeCell ref="AC35:AE35"/>
    <mergeCell ref="AF35:AH35"/>
    <mergeCell ref="C36:K36"/>
    <mergeCell ref="P36:Q36"/>
    <mergeCell ref="V36:W36"/>
    <mergeCell ref="X36:Y36"/>
    <mergeCell ref="K48:AF48"/>
    <mergeCell ref="C37:K37"/>
    <mergeCell ref="P37:Q37"/>
    <mergeCell ref="V37:W37"/>
    <mergeCell ref="X37:Y37"/>
    <mergeCell ref="Z38:AB38"/>
    <mergeCell ref="AC38:AE38"/>
    <mergeCell ref="AF38:AH38"/>
    <mergeCell ref="Z37:AB37"/>
    <mergeCell ref="AC37:AE37"/>
    <mergeCell ref="AF37:AH37"/>
    <mergeCell ref="C38:K38"/>
    <mergeCell ref="P38:Q38"/>
    <mergeCell ref="V38:W38"/>
    <mergeCell ref="X38:Y38"/>
    <mergeCell ref="C39:K39"/>
    <mergeCell ref="P39:Q39"/>
    <mergeCell ref="V39:W39"/>
    <mergeCell ref="X39:Y39"/>
    <mergeCell ref="C40:K40"/>
    <mergeCell ref="P40:Q40"/>
    <mergeCell ref="V40:W40"/>
    <mergeCell ref="X40:Y40"/>
    <mergeCell ref="Z40:AB40"/>
    <mergeCell ref="AC40:AE40"/>
    <mergeCell ref="AF40:AH40"/>
    <mergeCell ref="Z39:AB39"/>
    <mergeCell ref="AC39:AE39"/>
    <mergeCell ref="AF39:AH39"/>
    <mergeCell ref="Z41:AB41"/>
    <mergeCell ref="AC41:AE41"/>
    <mergeCell ref="AF41:AH41"/>
    <mergeCell ref="C41:K41"/>
    <mergeCell ref="P41:Q41"/>
    <mergeCell ref="V41:W41"/>
    <mergeCell ref="X41:Y41"/>
    <mergeCell ref="AI42:AL42"/>
    <mergeCell ref="AI43:AL43"/>
    <mergeCell ref="C42:K42"/>
    <mergeCell ref="P42:Q42"/>
    <mergeCell ref="V42:W42"/>
    <mergeCell ref="X42:Y42"/>
    <mergeCell ref="AF43:AH43"/>
    <mergeCell ref="Z42:AB42"/>
    <mergeCell ref="AC42:AE42"/>
    <mergeCell ref="AF42:AH42"/>
    <mergeCell ref="V43:W43"/>
    <mergeCell ref="X43:Y43"/>
    <mergeCell ref="Z43:AB43"/>
    <mergeCell ref="AC43:AE43"/>
    <mergeCell ref="AI45:AL45"/>
    <mergeCell ref="AM45:AP45"/>
    <mergeCell ref="V44:W44"/>
    <mergeCell ref="X44:Y44"/>
    <mergeCell ref="Z45:AB45"/>
    <mergeCell ref="AM44:AP44"/>
    <mergeCell ref="T45:U45"/>
    <mergeCell ref="AC45:AE45"/>
    <mergeCell ref="AF45:AH45"/>
    <mergeCell ref="AN4:AO4"/>
    <mergeCell ref="AF44:AH44"/>
    <mergeCell ref="AA8:AD8"/>
    <mergeCell ref="V45:W45"/>
    <mergeCell ref="X45:Y45"/>
    <mergeCell ref="AC5:AP5"/>
    <mergeCell ref="AC7:AP7"/>
    <mergeCell ref="C4:D4"/>
    <mergeCell ref="F4:G4"/>
    <mergeCell ref="Z44:AB44"/>
    <mergeCell ref="AC44:AE44"/>
    <mergeCell ref="C44:K44"/>
    <mergeCell ref="P44:Q44"/>
    <mergeCell ref="C43:K43"/>
    <mergeCell ref="P43:Q43"/>
    <mergeCell ref="AA5:AB7"/>
    <mergeCell ref="W8:Z8"/>
    <mergeCell ref="A45:K45"/>
    <mergeCell ref="L45:M45"/>
    <mergeCell ref="N45:O45"/>
    <mergeCell ref="R45:S45"/>
    <mergeCell ref="P45:Q45"/>
    <mergeCell ref="A4:B4"/>
    <mergeCell ref="H4:I4"/>
    <mergeCell ref="A8:C8"/>
    <mergeCell ref="S6:Y6"/>
    <mergeCell ref="A7:C7"/>
    <mergeCell ref="P7:U7"/>
    <mergeCell ref="V7:Z7"/>
    <mergeCell ref="D8:M8"/>
    <mergeCell ref="N5:Q5"/>
    <mergeCell ref="N6:Q6"/>
    <mergeCell ref="AF46:AH46"/>
    <mergeCell ref="P90:Q90"/>
    <mergeCell ref="V90:W90"/>
    <mergeCell ref="Z90:AB90"/>
    <mergeCell ref="AC90:AE90"/>
    <mergeCell ref="AF90:AH90"/>
    <mergeCell ref="P46:Q46"/>
    <mergeCell ref="V46:W46"/>
    <mergeCell ref="Z46:AB46"/>
    <mergeCell ref="AC46:AE46"/>
    <mergeCell ref="A92:B92"/>
    <mergeCell ref="C92:D92"/>
    <mergeCell ref="F92:G92"/>
    <mergeCell ref="H92:I92"/>
    <mergeCell ref="G93:G94"/>
    <mergeCell ref="H93:H94"/>
    <mergeCell ref="I93:I94"/>
    <mergeCell ref="J93:J94"/>
    <mergeCell ref="A93:C94"/>
    <mergeCell ref="D93:D94"/>
    <mergeCell ref="E93:E94"/>
    <mergeCell ref="F93:F94"/>
    <mergeCell ref="K93:K94"/>
    <mergeCell ref="L93:L94"/>
    <mergeCell ref="M93:M94"/>
    <mergeCell ref="N93:Q93"/>
    <mergeCell ref="A95:C95"/>
    <mergeCell ref="E95:M95"/>
    <mergeCell ref="N95:O95"/>
    <mergeCell ref="P95:U95"/>
    <mergeCell ref="A96:C96"/>
    <mergeCell ref="D96:M96"/>
    <mergeCell ref="N96:V96"/>
    <mergeCell ref="W96:Z96"/>
    <mergeCell ref="A97:C97"/>
    <mergeCell ref="D97:M97"/>
    <mergeCell ref="N97:V97"/>
    <mergeCell ref="W97:Z97"/>
    <mergeCell ref="A99:A101"/>
    <mergeCell ref="B99:B101"/>
    <mergeCell ref="C99:K101"/>
    <mergeCell ref="L99:Q99"/>
    <mergeCell ref="P101:Q101"/>
    <mergeCell ref="R99:U99"/>
    <mergeCell ref="V99:W100"/>
    <mergeCell ref="X99:Y100"/>
    <mergeCell ref="Z99:AB99"/>
    <mergeCell ref="AQ99:AQ101"/>
    <mergeCell ref="AR99:AR101"/>
    <mergeCell ref="L100:M101"/>
    <mergeCell ref="N100:O101"/>
    <mergeCell ref="P100:Q100"/>
    <mergeCell ref="R100:S101"/>
    <mergeCell ref="T100:U101"/>
    <mergeCell ref="Z100:AB101"/>
    <mergeCell ref="AC100:AE101"/>
    <mergeCell ref="AF100:AH101"/>
    <mergeCell ref="V101:W101"/>
    <mergeCell ref="X101:Y101"/>
    <mergeCell ref="C102:K102"/>
    <mergeCell ref="P102:Q102"/>
    <mergeCell ref="V102:W102"/>
    <mergeCell ref="X102:Y102"/>
    <mergeCell ref="Z103:AB103"/>
    <mergeCell ref="AC103:AE103"/>
    <mergeCell ref="AF103:AH103"/>
    <mergeCell ref="Z102:AB102"/>
    <mergeCell ref="AC102:AE102"/>
    <mergeCell ref="AF102:AH102"/>
    <mergeCell ref="C103:K103"/>
    <mergeCell ref="P103:Q103"/>
    <mergeCell ref="V103:W103"/>
    <mergeCell ref="X103:Y103"/>
    <mergeCell ref="C104:K104"/>
    <mergeCell ref="P104:Q104"/>
    <mergeCell ref="V104:W104"/>
    <mergeCell ref="X104:Y104"/>
    <mergeCell ref="Z105:AB105"/>
    <mergeCell ref="AC105:AE105"/>
    <mergeCell ref="AF105:AH105"/>
    <mergeCell ref="Z104:AB104"/>
    <mergeCell ref="AC104:AE104"/>
    <mergeCell ref="AF104:AH104"/>
    <mergeCell ref="C105:K105"/>
    <mergeCell ref="P105:Q105"/>
    <mergeCell ref="V105:W105"/>
    <mergeCell ref="X105:Y105"/>
    <mergeCell ref="C106:K106"/>
    <mergeCell ref="P106:Q106"/>
    <mergeCell ref="V106:W106"/>
    <mergeCell ref="X106:Y106"/>
    <mergeCell ref="Z107:AB107"/>
    <mergeCell ref="AC107:AE107"/>
    <mergeCell ref="AF107:AH107"/>
    <mergeCell ref="Z106:AB106"/>
    <mergeCell ref="AC106:AE106"/>
    <mergeCell ref="AF106:AH106"/>
    <mergeCell ref="C107:K107"/>
    <mergeCell ref="P107:Q107"/>
    <mergeCell ref="V107:W107"/>
    <mergeCell ref="X107:Y107"/>
    <mergeCell ref="C108:K108"/>
    <mergeCell ref="P108:Q108"/>
    <mergeCell ref="V108:W108"/>
    <mergeCell ref="X108:Y108"/>
    <mergeCell ref="Z109:AB109"/>
    <mergeCell ref="AC109:AE109"/>
    <mergeCell ref="AF109:AH109"/>
    <mergeCell ref="Z108:AB108"/>
    <mergeCell ref="AC108:AE108"/>
    <mergeCell ref="AF108:AH108"/>
    <mergeCell ref="C109:K109"/>
    <mergeCell ref="P109:Q109"/>
    <mergeCell ref="V109:W109"/>
    <mergeCell ref="X109:Y109"/>
    <mergeCell ref="C110:K110"/>
    <mergeCell ref="P110:Q110"/>
    <mergeCell ref="V110:W110"/>
    <mergeCell ref="X110:Y110"/>
    <mergeCell ref="Z111:AB111"/>
    <mergeCell ref="AC111:AE111"/>
    <mergeCell ref="AF111:AH111"/>
    <mergeCell ref="Z110:AB110"/>
    <mergeCell ref="AC110:AE110"/>
    <mergeCell ref="AF110:AH110"/>
    <mergeCell ref="C111:K111"/>
    <mergeCell ref="P111:Q111"/>
    <mergeCell ref="V111:W111"/>
    <mergeCell ref="X111:Y111"/>
    <mergeCell ref="C112:K112"/>
    <mergeCell ref="P112:Q112"/>
    <mergeCell ref="V112:W112"/>
    <mergeCell ref="X112:Y112"/>
    <mergeCell ref="Z113:AB113"/>
    <mergeCell ref="AC113:AE113"/>
    <mergeCell ref="AF113:AH113"/>
    <mergeCell ref="Z112:AB112"/>
    <mergeCell ref="AC112:AE112"/>
    <mergeCell ref="AF112:AH112"/>
    <mergeCell ref="C113:K113"/>
    <mergeCell ref="P113:Q113"/>
    <mergeCell ref="V113:W113"/>
    <mergeCell ref="X113:Y113"/>
    <mergeCell ref="C114:K114"/>
    <mergeCell ref="P114:Q114"/>
    <mergeCell ref="V114:W114"/>
    <mergeCell ref="X114:Y114"/>
    <mergeCell ref="Z115:AB115"/>
    <mergeCell ref="AC115:AE115"/>
    <mergeCell ref="AF115:AH115"/>
    <mergeCell ref="Z114:AB114"/>
    <mergeCell ref="AC114:AE114"/>
    <mergeCell ref="AF114:AH114"/>
    <mergeCell ref="C115:K115"/>
    <mergeCell ref="P115:Q115"/>
    <mergeCell ref="V115:W115"/>
    <mergeCell ref="X115:Y115"/>
    <mergeCell ref="C116:K116"/>
    <mergeCell ref="P116:Q116"/>
    <mergeCell ref="V116:W116"/>
    <mergeCell ref="X116:Y116"/>
    <mergeCell ref="Z117:AB117"/>
    <mergeCell ref="AC117:AE117"/>
    <mergeCell ref="AF117:AH117"/>
    <mergeCell ref="Z116:AB116"/>
    <mergeCell ref="AC116:AE116"/>
    <mergeCell ref="AF116:AH116"/>
    <mergeCell ref="C117:K117"/>
    <mergeCell ref="P117:Q117"/>
    <mergeCell ref="V117:W117"/>
    <mergeCell ref="X117:Y117"/>
    <mergeCell ref="C118:K118"/>
    <mergeCell ref="P118:Q118"/>
    <mergeCell ref="V118:W118"/>
    <mergeCell ref="X118:Y118"/>
    <mergeCell ref="Z119:AB119"/>
    <mergeCell ref="AC119:AE119"/>
    <mergeCell ref="AF119:AH119"/>
    <mergeCell ref="Z118:AB118"/>
    <mergeCell ref="AC118:AE118"/>
    <mergeCell ref="AF118:AH118"/>
    <mergeCell ref="C119:K119"/>
    <mergeCell ref="P119:Q119"/>
    <mergeCell ref="V119:W119"/>
    <mergeCell ref="X119:Y119"/>
    <mergeCell ref="C120:K120"/>
    <mergeCell ref="P120:Q120"/>
    <mergeCell ref="V120:W120"/>
    <mergeCell ref="X120:Y120"/>
    <mergeCell ref="Z121:AB121"/>
    <mergeCell ref="AC121:AE121"/>
    <mergeCell ref="AF121:AH121"/>
    <mergeCell ref="Z120:AB120"/>
    <mergeCell ref="AC120:AE120"/>
    <mergeCell ref="AF120:AH120"/>
    <mergeCell ref="C121:K121"/>
    <mergeCell ref="P121:Q121"/>
    <mergeCell ref="V121:W121"/>
    <mergeCell ref="X121:Y121"/>
    <mergeCell ref="C122:K122"/>
    <mergeCell ref="P122:Q122"/>
    <mergeCell ref="V122:W122"/>
    <mergeCell ref="X122:Y122"/>
    <mergeCell ref="Z123:AB123"/>
    <mergeCell ref="AC123:AE123"/>
    <mergeCell ref="AF123:AH123"/>
    <mergeCell ref="Z122:AB122"/>
    <mergeCell ref="AC122:AE122"/>
    <mergeCell ref="AF122:AH122"/>
    <mergeCell ref="C123:K123"/>
    <mergeCell ref="P123:Q123"/>
    <mergeCell ref="V123:W123"/>
    <mergeCell ref="X123:Y123"/>
    <mergeCell ref="C124:K124"/>
    <mergeCell ref="P124:Q124"/>
    <mergeCell ref="V124:W124"/>
    <mergeCell ref="X124:Y124"/>
    <mergeCell ref="Z125:AB125"/>
    <mergeCell ref="AC125:AE125"/>
    <mergeCell ref="AF125:AH125"/>
    <mergeCell ref="Z124:AB124"/>
    <mergeCell ref="AC124:AE124"/>
    <mergeCell ref="AF124:AH124"/>
    <mergeCell ref="C125:K125"/>
    <mergeCell ref="P125:Q125"/>
    <mergeCell ref="V125:W125"/>
    <mergeCell ref="X125:Y125"/>
    <mergeCell ref="C126:K126"/>
    <mergeCell ref="P126:Q126"/>
    <mergeCell ref="V126:W126"/>
    <mergeCell ref="X126:Y126"/>
    <mergeCell ref="Z127:AB127"/>
    <mergeCell ref="AC127:AE127"/>
    <mergeCell ref="AF127:AH127"/>
    <mergeCell ref="Z126:AB126"/>
    <mergeCell ref="AC126:AE126"/>
    <mergeCell ref="AF126:AH126"/>
    <mergeCell ref="C127:K127"/>
    <mergeCell ref="P127:Q127"/>
    <mergeCell ref="V127:W127"/>
    <mergeCell ref="X127:Y127"/>
    <mergeCell ref="C128:K128"/>
    <mergeCell ref="P128:Q128"/>
    <mergeCell ref="V128:W128"/>
    <mergeCell ref="X128:Y128"/>
    <mergeCell ref="Z129:AB129"/>
    <mergeCell ref="AC129:AE129"/>
    <mergeCell ref="AF129:AH129"/>
    <mergeCell ref="Z128:AB128"/>
    <mergeCell ref="AC128:AE128"/>
    <mergeCell ref="AF128:AH128"/>
    <mergeCell ref="C129:K129"/>
    <mergeCell ref="P129:Q129"/>
    <mergeCell ref="V129:W129"/>
    <mergeCell ref="X129:Y129"/>
    <mergeCell ref="C130:K130"/>
    <mergeCell ref="P130:Q130"/>
    <mergeCell ref="V130:W130"/>
    <mergeCell ref="X130:Y130"/>
    <mergeCell ref="Z131:AB131"/>
    <mergeCell ref="AC131:AE131"/>
    <mergeCell ref="AF131:AH131"/>
    <mergeCell ref="Z130:AB130"/>
    <mergeCell ref="AC130:AE130"/>
    <mergeCell ref="AF130:AH130"/>
    <mergeCell ref="C131:K131"/>
    <mergeCell ref="P131:Q131"/>
    <mergeCell ref="V131:W131"/>
    <mergeCell ref="X131:Y131"/>
    <mergeCell ref="AF132:AH132"/>
    <mergeCell ref="C132:K132"/>
    <mergeCell ref="P132:Q132"/>
    <mergeCell ref="V132:W132"/>
    <mergeCell ref="X132:Y132"/>
    <mergeCell ref="Z133:AB133"/>
    <mergeCell ref="Z132:AB132"/>
    <mergeCell ref="AC132:AE132"/>
    <mergeCell ref="AC133:AE133"/>
    <mergeCell ref="AF133:AH133"/>
    <mergeCell ref="AI133:AL133"/>
    <mergeCell ref="A133:K133"/>
    <mergeCell ref="L133:M133"/>
    <mergeCell ref="N133:O133"/>
    <mergeCell ref="P133:Q133"/>
    <mergeCell ref="R133:S133"/>
    <mergeCell ref="T133:U133"/>
    <mergeCell ref="V133:W133"/>
    <mergeCell ref="X133:Y133"/>
    <mergeCell ref="P134:Q134"/>
    <mergeCell ref="V134:W134"/>
    <mergeCell ref="Z134:AB134"/>
    <mergeCell ref="AC134:AE134"/>
    <mergeCell ref="AF134:AH134"/>
    <mergeCell ref="AE135:AF135"/>
    <mergeCell ref="AG135:AH135"/>
    <mergeCell ref="AI135:AJ135"/>
    <mergeCell ref="AK135:AL135"/>
    <mergeCell ref="A136:B136"/>
    <mergeCell ref="C136:D136"/>
    <mergeCell ref="F136:G136"/>
    <mergeCell ref="H136:I136"/>
    <mergeCell ref="A137:C138"/>
    <mergeCell ref="D137:D138"/>
    <mergeCell ref="E137:E138"/>
    <mergeCell ref="F137:F138"/>
    <mergeCell ref="G137:G138"/>
    <mergeCell ref="H137:H138"/>
    <mergeCell ref="I137:I138"/>
    <mergeCell ref="J137:J138"/>
    <mergeCell ref="K137:K138"/>
    <mergeCell ref="L137:L138"/>
    <mergeCell ref="M137:M138"/>
    <mergeCell ref="N137:Q137"/>
    <mergeCell ref="A139:C139"/>
    <mergeCell ref="E139:M139"/>
    <mergeCell ref="N139:O139"/>
    <mergeCell ref="P139:U139"/>
    <mergeCell ref="A140:C140"/>
    <mergeCell ref="D140:M140"/>
    <mergeCell ref="N140:V140"/>
    <mergeCell ref="W140:Z140"/>
    <mergeCell ref="A141:C141"/>
    <mergeCell ref="D141:M141"/>
    <mergeCell ref="N141:V141"/>
    <mergeCell ref="W141:Z141"/>
    <mergeCell ref="A143:A145"/>
    <mergeCell ref="B143:B145"/>
    <mergeCell ref="C143:K145"/>
    <mergeCell ref="L143:Q143"/>
    <mergeCell ref="P145:Q145"/>
    <mergeCell ref="R143:U143"/>
    <mergeCell ref="V143:W144"/>
    <mergeCell ref="X143:Y144"/>
    <mergeCell ref="Z143:AB143"/>
    <mergeCell ref="AQ143:AQ145"/>
    <mergeCell ref="AR143:AR145"/>
    <mergeCell ref="L144:M145"/>
    <mergeCell ref="N144:O145"/>
    <mergeCell ref="P144:Q144"/>
    <mergeCell ref="R144:S145"/>
    <mergeCell ref="T144:U145"/>
    <mergeCell ref="Z144:AB145"/>
    <mergeCell ref="AC144:AE145"/>
    <mergeCell ref="AF144:AH145"/>
    <mergeCell ref="V145:W145"/>
    <mergeCell ref="X145:Y145"/>
    <mergeCell ref="C146:K146"/>
    <mergeCell ref="P146:Q146"/>
    <mergeCell ref="V146:W146"/>
    <mergeCell ref="X146:Y146"/>
    <mergeCell ref="Z147:AB147"/>
    <mergeCell ref="AC147:AE147"/>
    <mergeCell ref="AF147:AH147"/>
    <mergeCell ref="Z146:AB146"/>
    <mergeCell ref="AC146:AE146"/>
    <mergeCell ref="AF146:AH146"/>
    <mergeCell ref="C147:K147"/>
    <mergeCell ref="P147:Q147"/>
    <mergeCell ref="V147:W147"/>
    <mergeCell ref="X147:Y147"/>
    <mergeCell ref="C148:K148"/>
    <mergeCell ref="P148:Q148"/>
    <mergeCell ref="V148:W148"/>
    <mergeCell ref="X148:Y148"/>
    <mergeCell ref="Z149:AB149"/>
    <mergeCell ref="AC149:AE149"/>
    <mergeCell ref="AF149:AH149"/>
    <mergeCell ref="Z148:AB148"/>
    <mergeCell ref="AC148:AE148"/>
    <mergeCell ref="AF148:AH148"/>
    <mergeCell ref="C149:K149"/>
    <mergeCell ref="P149:Q149"/>
    <mergeCell ref="V149:W149"/>
    <mergeCell ref="X149:Y149"/>
    <mergeCell ref="C150:K150"/>
    <mergeCell ref="P150:Q150"/>
    <mergeCell ref="V150:W150"/>
    <mergeCell ref="X150:Y150"/>
    <mergeCell ref="Z151:AB151"/>
    <mergeCell ref="AC151:AE151"/>
    <mergeCell ref="AF151:AH151"/>
    <mergeCell ref="Z150:AB150"/>
    <mergeCell ref="AC150:AE150"/>
    <mergeCell ref="AF150:AH150"/>
    <mergeCell ref="C151:K151"/>
    <mergeCell ref="P151:Q151"/>
    <mergeCell ref="V151:W151"/>
    <mergeCell ref="X151:Y151"/>
    <mergeCell ref="C152:K152"/>
    <mergeCell ref="P152:Q152"/>
    <mergeCell ref="V152:W152"/>
    <mergeCell ref="X152:Y152"/>
    <mergeCell ref="Z153:AB153"/>
    <mergeCell ref="AC153:AE153"/>
    <mergeCell ref="AF153:AH153"/>
    <mergeCell ref="Z152:AB152"/>
    <mergeCell ref="AC152:AE152"/>
    <mergeCell ref="AF152:AH152"/>
    <mergeCell ref="C153:K153"/>
    <mergeCell ref="P153:Q153"/>
    <mergeCell ref="V153:W153"/>
    <mergeCell ref="X153:Y153"/>
    <mergeCell ref="C154:K154"/>
    <mergeCell ref="P154:Q154"/>
    <mergeCell ref="V154:W154"/>
    <mergeCell ref="X154:Y154"/>
    <mergeCell ref="Z155:AB155"/>
    <mergeCell ref="AC155:AE155"/>
    <mergeCell ref="AF155:AH155"/>
    <mergeCell ref="Z154:AB154"/>
    <mergeCell ref="AC154:AE154"/>
    <mergeCell ref="AF154:AH154"/>
    <mergeCell ref="C155:K155"/>
    <mergeCell ref="P155:Q155"/>
    <mergeCell ref="V155:W155"/>
    <mergeCell ref="X155:Y155"/>
    <mergeCell ref="C156:K156"/>
    <mergeCell ref="P156:Q156"/>
    <mergeCell ref="V156:W156"/>
    <mergeCell ref="X156:Y156"/>
    <mergeCell ref="Z157:AB157"/>
    <mergeCell ref="AC157:AE157"/>
    <mergeCell ref="AF157:AH157"/>
    <mergeCell ref="Z156:AB156"/>
    <mergeCell ref="AC156:AE156"/>
    <mergeCell ref="AF156:AH156"/>
    <mergeCell ref="C157:K157"/>
    <mergeCell ref="P157:Q157"/>
    <mergeCell ref="V157:W157"/>
    <mergeCell ref="X157:Y157"/>
    <mergeCell ref="C158:K158"/>
    <mergeCell ref="P158:Q158"/>
    <mergeCell ref="V158:W158"/>
    <mergeCell ref="X158:Y158"/>
    <mergeCell ref="Z159:AB159"/>
    <mergeCell ref="AC159:AE159"/>
    <mergeCell ref="AF159:AH159"/>
    <mergeCell ref="Z158:AB158"/>
    <mergeCell ref="AC158:AE158"/>
    <mergeCell ref="AF158:AH158"/>
    <mergeCell ref="C159:K159"/>
    <mergeCell ref="P159:Q159"/>
    <mergeCell ref="V159:W159"/>
    <mergeCell ref="X159:Y159"/>
    <mergeCell ref="C160:K160"/>
    <mergeCell ref="P160:Q160"/>
    <mergeCell ref="V160:W160"/>
    <mergeCell ref="X160:Y160"/>
    <mergeCell ref="Z161:AB161"/>
    <mergeCell ref="AC161:AE161"/>
    <mergeCell ref="AF161:AH161"/>
    <mergeCell ref="Z160:AB160"/>
    <mergeCell ref="AC160:AE160"/>
    <mergeCell ref="AF160:AH160"/>
    <mergeCell ref="C161:K161"/>
    <mergeCell ref="P161:Q161"/>
    <mergeCell ref="V161:W161"/>
    <mergeCell ref="X161:Y161"/>
    <mergeCell ref="C162:K162"/>
    <mergeCell ref="P162:Q162"/>
    <mergeCell ref="V162:W162"/>
    <mergeCell ref="X162:Y162"/>
    <mergeCell ref="Z163:AB163"/>
    <mergeCell ref="AC163:AE163"/>
    <mergeCell ref="AF163:AH163"/>
    <mergeCell ref="Z162:AB162"/>
    <mergeCell ref="AC162:AE162"/>
    <mergeCell ref="AF162:AH162"/>
    <mergeCell ref="C163:K163"/>
    <mergeCell ref="P163:Q163"/>
    <mergeCell ref="V163:W163"/>
    <mergeCell ref="X163:Y163"/>
    <mergeCell ref="C164:K164"/>
    <mergeCell ref="P164:Q164"/>
    <mergeCell ref="V164:W164"/>
    <mergeCell ref="X164:Y164"/>
    <mergeCell ref="Z165:AB165"/>
    <mergeCell ref="AC165:AE165"/>
    <mergeCell ref="AF165:AH165"/>
    <mergeCell ref="Z164:AB164"/>
    <mergeCell ref="AC164:AE164"/>
    <mergeCell ref="AF164:AH164"/>
    <mergeCell ref="C165:K165"/>
    <mergeCell ref="P165:Q165"/>
    <mergeCell ref="V165:W165"/>
    <mergeCell ref="X165:Y165"/>
    <mergeCell ref="C166:K166"/>
    <mergeCell ref="P166:Q166"/>
    <mergeCell ref="V166:W166"/>
    <mergeCell ref="X166:Y166"/>
    <mergeCell ref="Z167:AB167"/>
    <mergeCell ref="AC167:AE167"/>
    <mergeCell ref="AF167:AH167"/>
    <mergeCell ref="Z166:AB166"/>
    <mergeCell ref="AC166:AE166"/>
    <mergeCell ref="AF166:AH166"/>
    <mergeCell ref="C167:K167"/>
    <mergeCell ref="P167:Q167"/>
    <mergeCell ref="V167:W167"/>
    <mergeCell ref="X167:Y167"/>
    <mergeCell ref="C168:K168"/>
    <mergeCell ref="P168:Q168"/>
    <mergeCell ref="V168:W168"/>
    <mergeCell ref="X168:Y168"/>
    <mergeCell ref="Z169:AB169"/>
    <mergeCell ref="AC169:AE169"/>
    <mergeCell ref="AF169:AH169"/>
    <mergeCell ref="Z168:AB168"/>
    <mergeCell ref="AC168:AE168"/>
    <mergeCell ref="AF168:AH168"/>
    <mergeCell ref="C169:K169"/>
    <mergeCell ref="P169:Q169"/>
    <mergeCell ref="V169:W169"/>
    <mergeCell ref="X169:Y169"/>
    <mergeCell ref="C170:K170"/>
    <mergeCell ref="P170:Q170"/>
    <mergeCell ref="V170:W170"/>
    <mergeCell ref="X170:Y170"/>
    <mergeCell ref="Z171:AB171"/>
    <mergeCell ref="AC171:AE171"/>
    <mergeCell ref="AF171:AH171"/>
    <mergeCell ref="Z170:AB170"/>
    <mergeCell ref="AC170:AE170"/>
    <mergeCell ref="AF170:AH170"/>
    <mergeCell ref="C171:K171"/>
    <mergeCell ref="P171:Q171"/>
    <mergeCell ref="V171:W171"/>
    <mergeCell ref="X171:Y171"/>
    <mergeCell ref="C172:K172"/>
    <mergeCell ref="P172:Q172"/>
    <mergeCell ref="V172:W172"/>
    <mergeCell ref="X172:Y172"/>
    <mergeCell ref="Z173:AB173"/>
    <mergeCell ref="AC173:AE173"/>
    <mergeCell ref="AF173:AH173"/>
    <mergeCell ref="Z172:AB172"/>
    <mergeCell ref="AC172:AE172"/>
    <mergeCell ref="AF172:AH172"/>
    <mergeCell ref="C173:K173"/>
    <mergeCell ref="P173:Q173"/>
    <mergeCell ref="V173:W173"/>
    <mergeCell ref="X173:Y173"/>
    <mergeCell ref="C174:K174"/>
    <mergeCell ref="P174:Q174"/>
    <mergeCell ref="V174:W174"/>
    <mergeCell ref="X174:Y174"/>
    <mergeCell ref="Z175:AB175"/>
    <mergeCell ref="AC175:AE175"/>
    <mergeCell ref="AF175:AH175"/>
    <mergeCell ref="Z174:AB174"/>
    <mergeCell ref="AC174:AE174"/>
    <mergeCell ref="AF174:AH174"/>
    <mergeCell ref="C175:K175"/>
    <mergeCell ref="P175:Q175"/>
    <mergeCell ref="V175:W175"/>
    <mergeCell ref="X175:Y175"/>
    <mergeCell ref="AF176:AH176"/>
    <mergeCell ref="C176:K176"/>
    <mergeCell ref="P176:Q176"/>
    <mergeCell ref="V176:W176"/>
    <mergeCell ref="X176:Y176"/>
    <mergeCell ref="Z177:AB177"/>
    <mergeCell ref="Z176:AB176"/>
    <mergeCell ref="AC176:AE176"/>
    <mergeCell ref="AC177:AE177"/>
    <mergeCell ref="AF177:AH177"/>
    <mergeCell ref="AI177:AL177"/>
    <mergeCell ref="A177:K177"/>
    <mergeCell ref="L177:M177"/>
    <mergeCell ref="N177:O177"/>
    <mergeCell ref="P177:Q177"/>
    <mergeCell ref="R177:S177"/>
    <mergeCell ref="T177:U177"/>
    <mergeCell ref="V177:W177"/>
    <mergeCell ref="X177:Y177"/>
    <mergeCell ref="P178:Q178"/>
    <mergeCell ref="V178:W178"/>
    <mergeCell ref="Z178:AB178"/>
    <mergeCell ref="AC178:AE178"/>
    <mergeCell ref="AF178:AH178"/>
    <mergeCell ref="AE179:AF179"/>
    <mergeCell ref="AG179:AH179"/>
    <mergeCell ref="AI179:AJ179"/>
    <mergeCell ref="AK179:AL179"/>
    <mergeCell ref="A180:B180"/>
    <mergeCell ref="C180:D180"/>
    <mergeCell ref="F180:G180"/>
    <mergeCell ref="H180:I180"/>
    <mergeCell ref="A181:C182"/>
    <mergeCell ref="D181:D182"/>
    <mergeCell ref="E181:E182"/>
    <mergeCell ref="F181:F182"/>
    <mergeCell ref="G181:G182"/>
    <mergeCell ref="H181:H182"/>
    <mergeCell ref="I181:I182"/>
    <mergeCell ref="J181:J182"/>
    <mergeCell ref="K181:K182"/>
    <mergeCell ref="L181:L182"/>
    <mergeCell ref="M181:M182"/>
    <mergeCell ref="N181:Q181"/>
    <mergeCell ref="A183:C183"/>
    <mergeCell ref="E183:M183"/>
    <mergeCell ref="N183:O183"/>
    <mergeCell ref="P183:U183"/>
    <mergeCell ref="A184:C184"/>
    <mergeCell ref="D184:M184"/>
    <mergeCell ref="N184:V184"/>
    <mergeCell ref="W184:Z184"/>
    <mergeCell ref="A185:C185"/>
    <mergeCell ref="D185:M185"/>
    <mergeCell ref="N185:V185"/>
    <mergeCell ref="W185:Z185"/>
    <mergeCell ref="A187:A189"/>
    <mergeCell ref="B187:B189"/>
    <mergeCell ref="C187:K189"/>
    <mergeCell ref="L187:Q187"/>
    <mergeCell ref="P189:Q189"/>
    <mergeCell ref="R187:U187"/>
    <mergeCell ref="V187:W188"/>
    <mergeCell ref="X187:Y188"/>
    <mergeCell ref="Z187:AB187"/>
    <mergeCell ref="AQ187:AQ189"/>
    <mergeCell ref="AR187:AR189"/>
    <mergeCell ref="L188:M189"/>
    <mergeCell ref="N188:O189"/>
    <mergeCell ref="P188:Q188"/>
    <mergeCell ref="R188:S189"/>
    <mergeCell ref="T188:U189"/>
    <mergeCell ref="Z188:AB189"/>
    <mergeCell ref="AC188:AE189"/>
    <mergeCell ref="AF188:AH189"/>
    <mergeCell ref="V189:W189"/>
    <mergeCell ref="X189:Y189"/>
    <mergeCell ref="C190:K190"/>
    <mergeCell ref="P190:Q190"/>
    <mergeCell ref="V190:W190"/>
    <mergeCell ref="X190:Y190"/>
    <mergeCell ref="Z191:AB191"/>
    <mergeCell ref="AC191:AE191"/>
    <mergeCell ref="AF191:AH191"/>
    <mergeCell ref="Z190:AB190"/>
    <mergeCell ref="AC190:AE190"/>
    <mergeCell ref="AF190:AH190"/>
    <mergeCell ref="C191:K191"/>
    <mergeCell ref="P191:Q191"/>
    <mergeCell ref="V191:W191"/>
    <mergeCell ref="X191:Y191"/>
    <mergeCell ref="C192:K192"/>
    <mergeCell ref="P192:Q192"/>
    <mergeCell ref="V192:W192"/>
    <mergeCell ref="X192:Y192"/>
    <mergeCell ref="Z193:AB193"/>
    <mergeCell ref="AC193:AE193"/>
    <mergeCell ref="AF193:AH193"/>
    <mergeCell ref="Z192:AB192"/>
    <mergeCell ref="AC192:AE192"/>
    <mergeCell ref="AF192:AH192"/>
    <mergeCell ref="C193:K193"/>
    <mergeCell ref="P193:Q193"/>
    <mergeCell ref="V193:W193"/>
    <mergeCell ref="X193:Y193"/>
    <mergeCell ref="C194:K194"/>
    <mergeCell ref="P194:Q194"/>
    <mergeCell ref="V194:W194"/>
    <mergeCell ref="X194:Y194"/>
    <mergeCell ref="Z195:AB195"/>
    <mergeCell ref="AC195:AE195"/>
    <mergeCell ref="AF195:AH195"/>
    <mergeCell ref="Z194:AB194"/>
    <mergeCell ref="AC194:AE194"/>
    <mergeCell ref="AF194:AH194"/>
    <mergeCell ref="C195:K195"/>
    <mergeCell ref="P195:Q195"/>
    <mergeCell ref="V195:W195"/>
    <mergeCell ref="X195:Y195"/>
    <mergeCell ref="C196:K196"/>
    <mergeCell ref="P196:Q196"/>
    <mergeCell ref="V196:W196"/>
    <mergeCell ref="X196:Y196"/>
    <mergeCell ref="Z197:AB197"/>
    <mergeCell ref="AC197:AE197"/>
    <mergeCell ref="AF197:AH197"/>
    <mergeCell ref="Z196:AB196"/>
    <mergeCell ref="AC196:AE196"/>
    <mergeCell ref="AF196:AH196"/>
    <mergeCell ref="C197:K197"/>
    <mergeCell ref="P197:Q197"/>
    <mergeCell ref="V197:W197"/>
    <mergeCell ref="X197:Y197"/>
    <mergeCell ref="C198:K198"/>
    <mergeCell ref="P198:Q198"/>
    <mergeCell ref="V198:W198"/>
    <mergeCell ref="X198:Y198"/>
    <mergeCell ref="Z199:AB199"/>
    <mergeCell ref="AC199:AE199"/>
    <mergeCell ref="AF199:AH199"/>
    <mergeCell ref="Z198:AB198"/>
    <mergeCell ref="AC198:AE198"/>
    <mergeCell ref="AF198:AH198"/>
    <mergeCell ref="C199:K199"/>
    <mergeCell ref="P199:Q199"/>
    <mergeCell ref="V199:W199"/>
    <mergeCell ref="X199:Y199"/>
    <mergeCell ref="C200:K200"/>
    <mergeCell ref="P200:Q200"/>
    <mergeCell ref="V200:W200"/>
    <mergeCell ref="X200:Y200"/>
    <mergeCell ref="Z201:AB201"/>
    <mergeCell ref="AC201:AE201"/>
    <mergeCell ref="AF201:AH201"/>
    <mergeCell ref="Z200:AB200"/>
    <mergeCell ref="AC200:AE200"/>
    <mergeCell ref="AF200:AH200"/>
    <mergeCell ref="C201:K201"/>
    <mergeCell ref="P201:Q201"/>
    <mergeCell ref="V201:W201"/>
    <mergeCell ref="X201:Y201"/>
    <mergeCell ref="C202:K202"/>
    <mergeCell ref="P202:Q202"/>
    <mergeCell ref="V202:W202"/>
    <mergeCell ref="X202:Y202"/>
    <mergeCell ref="Z203:AB203"/>
    <mergeCell ref="AC203:AE203"/>
    <mergeCell ref="AF203:AH203"/>
    <mergeCell ref="Z202:AB202"/>
    <mergeCell ref="AC202:AE202"/>
    <mergeCell ref="AF202:AH202"/>
    <mergeCell ref="C203:K203"/>
    <mergeCell ref="P203:Q203"/>
    <mergeCell ref="V203:W203"/>
    <mergeCell ref="X203:Y203"/>
    <mergeCell ref="C204:K204"/>
    <mergeCell ref="P204:Q204"/>
    <mergeCell ref="V204:W204"/>
    <mergeCell ref="X204:Y204"/>
    <mergeCell ref="Z205:AB205"/>
    <mergeCell ref="AC205:AE205"/>
    <mergeCell ref="AF205:AH205"/>
    <mergeCell ref="Z204:AB204"/>
    <mergeCell ref="AC204:AE204"/>
    <mergeCell ref="AF204:AH204"/>
    <mergeCell ref="C205:K205"/>
    <mergeCell ref="P205:Q205"/>
    <mergeCell ref="V205:W205"/>
    <mergeCell ref="X205:Y205"/>
    <mergeCell ref="C206:K206"/>
    <mergeCell ref="P206:Q206"/>
    <mergeCell ref="V206:W206"/>
    <mergeCell ref="X206:Y206"/>
    <mergeCell ref="Z207:AB207"/>
    <mergeCell ref="AC207:AE207"/>
    <mergeCell ref="AF207:AH207"/>
    <mergeCell ref="Z206:AB206"/>
    <mergeCell ref="AC206:AE206"/>
    <mergeCell ref="AF206:AH206"/>
    <mergeCell ref="C207:K207"/>
    <mergeCell ref="P207:Q207"/>
    <mergeCell ref="V207:W207"/>
    <mergeCell ref="X207:Y207"/>
    <mergeCell ref="C208:K208"/>
    <mergeCell ref="P208:Q208"/>
    <mergeCell ref="V208:W208"/>
    <mergeCell ref="X208:Y208"/>
    <mergeCell ref="Z209:AB209"/>
    <mergeCell ref="AC209:AE209"/>
    <mergeCell ref="AF209:AH209"/>
    <mergeCell ref="Z208:AB208"/>
    <mergeCell ref="AC208:AE208"/>
    <mergeCell ref="AF208:AH208"/>
    <mergeCell ref="C209:K209"/>
    <mergeCell ref="P209:Q209"/>
    <mergeCell ref="V209:W209"/>
    <mergeCell ref="X209:Y209"/>
    <mergeCell ref="C210:K210"/>
    <mergeCell ref="P210:Q210"/>
    <mergeCell ref="V210:W210"/>
    <mergeCell ref="X210:Y210"/>
    <mergeCell ref="Z211:AB211"/>
    <mergeCell ref="AC211:AE211"/>
    <mergeCell ref="AF211:AH211"/>
    <mergeCell ref="Z210:AB210"/>
    <mergeCell ref="AC210:AE210"/>
    <mergeCell ref="AF210:AH210"/>
    <mergeCell ref="C211:K211"/>
    <mergeCell ref="P211:Q211"/>
    <mergeCell ref="V211:W211"/>
    <mergeCell ref="X211:Y211"/>
    <mergeCell ref="C212:K212"/>
    <mergeCell ref="P212:Q212"/>
    <mergeCell ref="V212:W212"/>
    <mergeCell ref="X212:Y212"/>
    <mergeCell ref="Z213:AB213"/>
    <mergeCell ref="AC213:AE213"/>
    <mergeCell ref="AF213:AH213"/>
    <mergeCell ref="Z212:AB212"/>
    <mergeCell ref="AC212:AE212"/>
    <mergeCell ref="AF212:AH212"/>
    <mergeCell ref="C213:K213"/>
    <mergeCell ref="P213:Q213"/>
    <mergeCell ref="V213:W213"/>
    <mergeCell ref="X213:Y213"/>
    <mergeCell ref="C214:K214"/>
    <mergeCell ref="P214:Q214"/>
    <mergeCell ref="V214:W214"/>
    <mergeCell ref="X214:Y214"/>
    <mergeCell ref="Z215:AB215"/>
    <mergeCell ref="AC215:AE215"/>
    <mergeCell ref="AF215:AH215"/>
    <mergeCell ref="Z214:AB214"/>
    <mergeCell ref="AC214:AE214"/>
    <mergeCell ref="AF214:AH214"/>
    <mergeCell ref="C215:K215"/>
    <mergeCell ref="P215:Q215"/>
    <mergeCell ref="V215:W215"/>
    <mergeCell ref="X215:Y215"/>
    <mergeCell ref="C216:K216"/>
    <mergeCell ref="P216:Q216"/>
    <mergeCell ref="V216:W216"/>
    <mergeCell ref="X216:Y216"/>
    <mergeCell ref="Z217:AB217"/>
    <mergeCell ref="AC217:AE217"/>
    <mergeCell ref="AF217:AH217"/>
    <mergeCell ref="Z216:AB216"/>
    <mergeCell ref="AC216:AE216"/>
    <mergeCell ref="AF216:AH216"/>
    <mergeCell ref="C217:K217"/>
    <mergeCell ref="P217:Q217"/>
    <mergeCell ref="V217:W217"/>
    <mergeCell ref="X217:Y217"/>
    <mergeCell ref="C218:K218"/>
    <mergeCell ref="P218:Q218"/>
    <mergeCell ref="V218:W218"/>
    <mergeCell ref="X218:Y218"/>
    <mergeCell ref="Z219:AB219"/>
    <mergeCell ref="AC219:AE219"/>
    <mergeCell ref="AF219:AH219"/>
    <mergeCell ref="Z218:AB218"/>
    <mergeCell ref="AC218:AE218"/>
    <mergeCell ref="AF218:AH218"/>
    <mergeCell ref="C219:K219"/>
    <mergeCell ref="P219:Q219"/>
    <mergeCell ref="V219:W219"/>
    <mergeCell ref="X219:Y219"/>
    <mergeCell ref="AF220:AH220"/>
    <mergeCell ref="C220:K220"/>
    <mergeCell ref="P220:Q220"/>
    <mergeCell ref="V220:W220"/>
    <mergeCell ref="X220:Y220"/>
    <mergeCell ref="Z221:AB221"/>
    <mergeCell ref="Z220:AB220"/>
    <mergeCell ref="AC220:AE220"/>
    <mergeCell ref="AC221:AE221"/>
    <mergeCell ref="AF221:AH221"/>
    <mergeCell ref="AI221:AL221"/>
    <mergeCell ref="A221:K221"/>
    <mergeCell ref="L221:M221"/>
    <mergeCell ref="N221:O221"/>
    <mergeCell ref="P221:Q221"/>
    <mergeCell ref="R221:S221"/>
    <mergeCell ref="T221:U221"/>
    <mergeCell ref="V221:W221"/>
    <mergeCell ref="X221:Y221"/>
    <mergeCell ref="P222:Q222"/>
    <mergeCell ref="V222:W222"/>
    <mergeCell ref="Z222:AB222"/>
    <mergeCell ref="AC222:AE222"/>
    <mergeCell ref="AF222:AH222"/>
    <mergeCell ref="AE223:AF223"/>
    <mergeCell ref="AG223:AH223"/>
    <mergeCell ref="AI223:AJ223"/>
    <mergeCell ref="AK223:AL223"/>
    <mergeCell ref="A224:B224"/>
    <mergeCell ref="C224:D224"/>
    <mergeCell ref="F224:G224"/>
    <mergeCell ref="H224:I224"/>
    <mergeCell ref="A225:C226"/>
    <mergeCell ref="D225:D226"/>
    <mergeCell ref="E225:E226"/>
    <mergeCell ref="F225:F226"/>
    <mergeCell ref="G225:G226"/>
    <mergeCell ref="H225:H226"/>
    <mergeCell ref="I225:I226"/>
    <mergeCell ref="J225:J226"/>
    <mergeCell ref="K225:K226"/>
    <mergeCell ref="L225:L226"/>
    <mergeCell ref="M225:M226"/>
    <mergeCell ref="N225:Q225"/>
    <mergeCell ref="A227:C227"/>
    <mergeCell ref="E227:M227"/>
    <mergeCell ref="N227:O227"/>
    <mergeCell ref="P227:U227"/>
    <mergeCell ref="A228:C228"/>
    <mergeCell ref="D228:M228"/>
    <mergeCell ref="N228:V228"/>
    <mergeCell ref="W228:Z228"/>
    <mergeCell ref="A229:C229"/>
    <mergeCell ref="D229:M229"/>
    <mergeCell ref="N229:V229"/>
    <mergeCell ref="W229:Z229"/>
    <mergeCell ref="A231:A233"/>
    <mergeCell ref="B231:B233"/>
    <mergeCell ref="C231:K233"/>
    <mergeCell ref="L231:Q231"/>
    <mergeCell ref="P233:Q233"/>
    <mergeCell ref="R231:U231"/>
    <mergeCell ref="V231:W232"/>
    <mergeCell ref="X231:Y232"/>
    <mergeCell ref="Z231:AB231"/>
    <mergeCell ref="AQ231:AQ233"/>
    <mergeCell ref="AR231:AR233"/>
    <mergeCell ref="L232:M233"/>
    <mergeCell ref="N232:O233"/>
    <mergeCell ref="P232:Q232"/>
    <mergeCell ref="R232:S233"/>
    <mergeCell ref="T232:U233"/>
    <mergeCell ref="Z232:AB233"/>
    <mergeCell ref="AC232:AE233"/>
    <mergeCell ref="AF232:AH233"/>
    <mergeCell ref="V233:W233"/>
    <mergeCell ref="X233:Y233"/>
    <mergeCell ref="C234:K234"/>
    <mergeCell ref="P234:Q234"/>
    <mergeCell ref="V234:W234"/>
    <mergeCell ref="X234:Y234"/>
    <mergeCell ref="Z235:AB235"/>
    <mergeCell ref="AC235:AE235"/>
    <mergeCell ref="AF235:AH235"/>
    <mergeCell ref="Z234:AB234"/>
    <mergeCell ref="AC234:AE234"/>
    <mergeCell ref="AF234:AH234"/>
    <mergeCell ref="C235:K235"/>
    <mergeCell ref="P235:Q235"/>
    <mergeCell ref="V235:W235"/>
    <mergeCell ref="X235:Y235"/>
    <mergeCell ref="C236:K236"/>
    <mergeCell ref="P236:Q236"/>
    <mergeCell ref="V236:W236"/>
    <mergeCell ref="X236:Y236"/>
    <mergeCell ref="Z237:AB237"/>
    <mergeCell ref="AC237:AE237"/>
    <mergeCell ref="AF237:AH237"/>
    <mergeCell ref="Z236:AB236"/>
    <mergeCell ref="AC236:AE236"/>
    <mergeCell ref="AF236:AH236"/>
    <mergeCell ref="C237:K237"/>
    <mergeCell ref="P237:Q237"/>
    <mergeCell ref="V237:W237"/>
    <mergeCell ref="X237:Y237"/>
    <mergeCell ref="C238:K238"/>
    <mergeCell ref="P238:Q238"/>
    <mergeCell ref="V238:W238"/>
    <mergeCell ref="X238:Y238"/>
    <mergeCell ref="Z239:AB239"/>
    <mergeCell ref="AC239:AE239"/>
    <mergeCell ref="AF239:AH239"/>
    <mergeCell ref="Z238:AB238"/>
    <mergeCell ref="AC238:AE238"/>
    <mergeCell ref="AF238:AH238"/>
    <mergeCell ref="C239:K239"/>
    <mergeCell ref="P239:Q239"/>
    <mergeCell ref="V239:W239"/>
    <mergeCell ref="X239:Y239"/>
    <mergeCell ref="C240:K240"/>
    <mergeCell ref="P240:Q240"/>
    <mergeCell ref="V240:W240"/>
    <mergeCell ref="X240:Y240"/>
    <mergeCell ref="Z241:AB241"/>
    <mergeCell ref="AC241:AE241"/>
    <mergeCell ref="AF241:AH241"/>
    <mergeCell ref="Z240:AB240"/>
    <mergeCell ref="AC240:AE240"/>
    <mergeCell ref="AF240:AH240"/>
    <mergeCell ref="C241:K241"/>
    <mergeCell ref="P241:Q241"/>
    <mergeCell ref="V241:W241"/>
    <mergeCell ref="X241:Y241"/>
    <mergeCell ref="C242:K242"/>
    <mergeCell ref="P242:Q242"/>
    <mergeCell ref="V242:W242"/>
    <mergeCell ref="X242:Y242"/>
    <mergeCell ref="Z243:AB243"/>
    <mergeCell ref="AC243:AE243"/>
    <mergeCell ref="AF243:AH243"/>
    <mergeCell ref="Z242:AB242"/>
    <mergeCell ref="AC242:AE242"/>
    <mergeCell ref="AF242:AH242"/>
    <mergeCell ref="C243:K243"/>
    <mergeCell ref="P243:Q243"/>
    <mergeCell ref="V243:W243"/>
    <mergeCell ref="X243:Y243"/>
    <mergeCell ref="C244:K244"/>
    <mergeCell ref="P244:Q244"/>
    <mergeCell ref="V244:W244"/>
    <mergeCell ref="X244:Y244"/>
    <mergeCell ref="Z245:AB245"/>
    <mergeCell ref="AC245:AE245"/>
    <mergeCell ref="AF245:AH245"/>
    <mergeCell ref="Z244:AB244"/>
    <mergeCell ref="AC244:AE244"/>
    <mergeCell ref="AF244:AH244"/>
    <mergeCell ref="C245:K245"/>
    <mergeCell ref="P245:Q245"/>
    <mergeCell ref="V245:W245"/>
    <mergeCell ref="X245:Y245"/>
    <mergeCell ref="C246:K246"/>
    <mergeCell ref="P246:Q246"/>
    <mergeCell ref="V246:W246"/>
    <mergeCell ref="X246:Y246"/>
    <mergeCell ref="Z247:AB247"/>
    <mergeCell ref="AC247:AE247"/>
    <mergeCell ref="AF247:AH247"/>
    <mergeCell ref="Z246:AB246"/>
    <mergeCell ref="AC246:AE246"/>
    <mergeCell ref="AF246:AH246"/>
    <mergeCell ref="C247:K247"/>
    <mergeCell ref="P247:Q247"/>
    <mergeCell ref="V247:W247"/>
    <mergeCell ref="X247:Y247"/>
    <mergeCell ref="C248:K248"/>
    <mergeCell ref="P248:Q248"/>
    <mergeCell ref="V248:W248"/>
    <mergeCell ref="X248:Y248"/>
    <mergeCell ref="Z249:AB249"/>
    <mergeCell ref="AC249:AE249"/>
    <mergeCell ref="AF249:AH249"/>
    <mergeCell ref="Z248:AB248"/>
    <mergeCell ref="AC248:AE248"/>
    <mergeCell ref="AF248:AH248"/>
    <mergeCell ref="C249:K249"/>
    <mergeCell ref="P249:Q249"/>
    <mergeCell ref="V249:W249"/>
    <mergeCell ref="X249:Y249"/>
    <mergeCell ref="C250:K250"/>
    <mergeCell ref="P250:Q250"/>
    <mergeCell ref="V250:W250"/>
    <mergeCell ref="X250:Y250"/>
    <mergeCell ref="Z251:AB251"/>
    <mergeCell ref="AC251:AE251"/>
    <mergeCell ref="AF251:AH251"/>
    <mergeCell ref="Z250:AB250"/>
    <mergeCell ref="AC250:AE250"/>
    <mergeCell ref="AF250:AH250"/>
    <mergeCell ref="C251:K251"/>
    <mergeCell ref="P251:Q251"/>
    <mergeCell ref="V251:W251"/>
    <mergeCell ref="X251:Y251"/>
    <mergeCell ref="C252:K252"/>
    <mergeCell ref="P252:Q252"/>
    <mergeCell ref="V252:W252"/>
    <mergeCell ref="X252:Y252"/>
    <mergeCell ref="Z253:AB253"/>
    <mergeCell ref="AC253:AE253"/>
    <mergeCell ref="AF253:AH253"/>
    <mergeCell ref="Z252:AB252"/>
    <mergeCell ref="AC252:AE252"/>
    <mergeCell ref="AF252:AH252"/>
    <mergeCell ref="C253:K253"/>
    <mergeCell ref="P253:Q253"/>
    <mergeCell ref="V253:W253"/>
    <mergeCell ref="X253:Y253"/>
    <mergeCell ref="C254:K254"/>
    <mergeCell ref="P254:Q254"/>
    <mergeCell ref="V254:W254"/>
    <mergeCell ref="X254:Y254"/>
    <mergeCell ref="Z255:AB255"/>
    <mergeCell ref="AC255:AE255"/>
    <mergeCell ref="AF255:AH255"/>
    <mergeCell ref="Z254:AB254"/>
    <mergeCell ref="AC254:AE254"/>
    <mergeCell ref="AF254:AH254"/>
    <mergeCell ref="C255:K255"/>
    <mergeCell ref="P255:Q255"/>
    <mergeCell ref="V255:W255"/>
    <mergeCell ref="X255:Y255"/>
    <mergeCell ref="C256:K256"/>
    <mergeCell ref="P256:Q256"/>
    <mergeCell ref="V256:W256"/>
    <mergeCell ref="X256:Y256"/>
    <mergeCell ref="Z257:AB257"/>
    <mergeCell ref="AC257:AE257"/>
    <mergeCell ref="AF257:AH257"/>
    <mergeCell ref="Z256:AB256"/>
    <mergeCell ref="AC256:AE256"/>
    <mergeCell ref="AF256:AH256"/>
    <mergeCell ref="C257:K257"/>
    <mergeCell ref="P257:Q257"/>
    <mergeCell ref="V257:W257"/>
    <mergeCell ref="X257:Y257"/>
    <mergeCell ref="C258:K258"/>
    <mergeCell ref="P258:Q258"/>
    <mergeCell ref="V258:W258"/>
    <mergeCell ref="X258:Y258"/>
    <mergeCell ref="Z259:AB259"/>
    <mergeCell ref="AC259:AE259"/>
    <mergeCell ref="AF259:AH259"/>
    <mergeCell ref="Z258:AB258"/>
    <mergeCell ref="AC258:AE258"/>
    <mergeCell ref="AF258:AH258"/>
    <mergeCell ref="C259:K259"/>
    <mergeCell ref="P259:Q259"/>
    <mergeCell ref="V259:W259"/>
    <mergeCell ref="X259:Y259"/>
    <mergeCell ref="C260:K260"/>
    <mergeCell ref="P260:Q260"/>
    <mergeCell ref="V260:W260"/>
    <mergeCell ref="X260:Y260"/>
    <mergeCell ref="Z261:AB261"/>
    <mergeCell ref="AC261:AE261"/>
    <mergeCell ref="AF261:AH261"/>
    <mergeCell ref="Z260:AB260"/>
    <mergeCell ref="AC260:AE260"/>
    <mergeCell ref="AF260:AH260"/>
    <mergeCell ref="C261:K261"/>
    <mergeCell ref="P261:Q261"/>
    <mergeCell ref="V261:W261"/>
    <mergeCell ref="X261:Y261"/>
    <mergeCell ref="C262:K262"/>
    <mergeCell ref="P262:Q262"/>
    <mergeCell ref="V262:W262"/>
    <mergeCell ref="X262:Y262"/>
    <mergeCell ref="Z263:AB263"/>
    <mergeCell ref="AC263:AE263"/>
    <mergeCell ref="AF263:AH263"/>
    <mergeCell ref="Z262:AB262"/>
    <mergeCell ref="AC262:AE262"/>
    <mergeCell ref="AF262:AH262"/>
    <mergeCell ref="C263:K263"/>
    <mergeCell ref="P263:Q263"/>
    <mergeCell ref="V263:W263"/>
    <mergeCell ref="X263:Y263"/>
    <mergeCell ref="AF264:AH264"/>
    <mergeCell ref="C264:K264"/>
    <mergeCell ref="P264:Q264"/>
    <mergeCell ref="V264:W264"/>
    <mergeCell ref="X264:Y264"/>
    <mergeCell ref="Z265:AB265"/>
    <mergeCell ref="Z264:AB264"/>
    <mergeCell ref="AC264:AE264"/>
    <mergeCell ref="AC265:AE265"/>
    <mergeCell ref="AF265:AH265"/>
    <mergeCell ref="AI265:AL265"/>
    <mergeCell ref="A265:K265"/>
    <mergeCell ref="L265:M265"/>
    <mergeCell ref="N265:O265"/>
    <mergeCell ref="P265:Q265"/>
    <mergeCell ref="R265:S265"/>
    <mergeCell ref="T265:U265"/>
    <mergeCell ref="V265:W265"/>
    <mergeCell ref="X265:Y265"/>
    <mergeCell ref="P266:Q266"/>
    <mergeCell ref="V266:W266"/>
    <mergeCell ref="Z266:AB266"/>
    <mergeCell ref="AC266:AE266"/>
    <mergeCell ref="AF266:AH266"/>
    <mergeCell ref="AE267:AF267"/>
    <mergeCell ref="AG267:AH267"/>
    <mergeCell ref="AI267:AJ267"/>
    <mergeCell ref="AK267:AL267"/>
    <mergeCell ref="A268:B268"/>
    <mergeCell ref="C268:D268"/>
    <mergeCell ref="F268:G268"/>
    <mergeCell ref="H268:I268"/>
    <mergeCell ref="A269:C270"/>
    <mergeCell ref="D269:D270"/>
    <mergeCell ref="E269:E270"/>
    <mergeCell ref="F269:F270"/>
    <mergeCell ref="G269:G270"/>
    <mergeCell ref="H269:H270"/>
    <mergeCell ref="I269:I270"/>
    <mergeCell ref="J269:J270"/>
    <mergeCell ref="K269:K270"/>
    <mergeCell ref="L269:L270"/>
    <mergeCell ref="M269:M270"/>
    <mergeCell ref="N269:Q269"/>
    <mergeCell ref="A271:C271"/>
    <mergeCell ref="E271:M271"/>
    <mergeCell ref="N271:O271"/>
    <mergeCell ref="P271:U271"/>
    <mergeCell ref="A272:C272"/>
    <mergeCell ref="D272:M272"/>
    <mergeCell ref="N272:V272"/>
    <mergeCell ref="W272:Z272"/>
    <mergeCell ref="A273:C273"/>
    <mergeCell ref="D273:M273"/>
    <mergeCell ref="N273:V273"/>
    <mergeCell ref="W273:Z273"/>
    <mergeCell ref="A275:A277"/>
    <mergeCell ref="B275:B277"/>
    <mergeCell ref="C275:K277"/>
    <mergeCell ref="L275:Q275"/>
    <mergeCell ref="P277:Q277"/>
    <mergeCell ref="R275:U275"/>
    <mergeCell ref="V275:W276"/>
    <mergeCell ref="X275:Y276"/>
    <mergeCell ref="Z275:AB275"/>
    <mergeCell ref="AQ275:AQ277"/>
    <mergeCell ref="AR275:AR277"/>
    <mergeCell ref="L276:M277"/>
    <mergeCell ref="N276:O277"/>
    <mergeCell ref="P276:Q276"/>
    <mergeCell ref="R276:S277"/>
    <mergeCell ref="T276:U277"/>
    <mergeCell ref="Z276:AB277"/>
    <mergeCell ref="AC276:AE277"/>
    <mergeCell ref="AF276:AH277"/>
    <mergeCell ref="V277:W277"/>
    <mergeCell ref="X277:Y277"/>
    <mergeCell ref="C278:K278"/>
    <mergeCell ref="P278:Q278"/>
    <mergeCell ref="V278:W278"/>
    <mergeCell ref="X278:Y278"/>
    <mergeCell ref="Z279:AB279"/>
    <mergeCell ref="AC279:AE279"/>
    <mergeCell ref="AF279:AH279"/>
    <mergeCell ref="Z278:AB278"/>
    <mergeCell ref="AC278:AE278"/>
    <mergeCell ref="AF278:AH278"/>
    <mergeCell ref="C279:K279"/>
    <mergeCell ref="P279:Q279"/>
    <mergeCell ref="V279:W279"/>
    <mergeCell ref="X279:Y279"/>
    <mergeCell ref="C280:K280"/>
    <mergeCell ref="P280:Q280"/>
    <mergeCell ref="V280:W280"/>
    <mergeCell ref="X280:Y280"/>
    <mergeCell ref="Z281:AB281"/>
    <mergeCell ref="AC281:AE281"/>
    <mergeCell ref="AF281:AH281"/>
    <mergeCell ref="Z280:AB280"/>
    <mergeCell ref="AC280:AE280"/>
    <mergeCell ref="AF280:AH280"/>
    <mergeCell ref="C281:K281"/>
    <mergeCell ref="P281:Q281"/>
    <mergeCell ref="V281:W281"/>
    <mergeCell ref="X281:Y281"/>
    <mergeCell ref="C282:K282"/>
    <mergeCell ref="P282:Q282"/>
    <mergeCell ref="V282:W282"/>
    <mergeCell ref="X282:Y282"/>
    <mergeCell ref="Z283:AB283"/>
    <mergeCell ref="AC283:AE283"/>
    <mergeCell ref="AF283:AH283"/>
    <mergeCell ref="Z282:AB282"/>
    <mergeCell ref="AC282:AE282"/>
    <mergeCell ref="AF282:AH282"/>
    <mergeCell ref="C283:K283"/>
    <mergeCell ref="P283:Q283"/>
    <mergeCell ref="V283:W283"/>
    <mergeCell ref="X283:Y283"/>
    <mergeCell ref="C284:K284"/>
    <mergeCell ref="P284:Q284"/>
    <mergeCell ref="V284:W284"/>
    <mergeCell ref="X284:Y284"/>
    <mergeCell ref="Z285:AB285"/>
    <mergeCell ref="AC285:AE285"/>
    <mergeCell ref="AF285:AH285"/>
    <mergeCell ref="Z284:AB284"/>
    <mergeCell ref="AC284:AE284"/>
    <mergeCell ref="AF284:AH284"/>
    <mergeCell ref="C285:K285"/>
    <mergeCell ref="P285:Q285"/>
    <mergeCell ref="V285:W285"/>
    <mergeCell ref="X285:Y285"/>
    <mergeCell ref="C286:K286"/>
    <mergeCell ref="P286:Q286"/>
    <mergeCell ref="V286:W286"/>
    <mergeCell ref="X286:Y286"/>
    <mergeCell ref="Z287:AB287"/>
    <mergeCell ref="AC287:AE287"/>
    <mergeCell ref="AF287:AH287"/>
    <mergeCell ref="Z286:AB286"/>
    <mergeCell ref="AC286:AE286"/>
    <mergeCell ref="AF286:AH286"/>
    <mergeCell ref="C287:K287"/>
    <mergeCell ref="P287:Q287"/>
    <mergeCell ref="V287:W287"/>
    <mergeCell ref="X287:Y287"/>
    <mergeCell ref="C288:K288"/>
    <mergeCell ref="P288:Q288"/>
    <mergeCell ref="V288:W288"/>
    <mergeCell ref="X288:Y288"/>
    <mergeCell ref="Z289:AB289"/>
    <mergeCell ref="AC289:AE289"/>
    <mergeCell ref="AF289:AH289"/>
    <mergeCell ref="Z288:AB288"/>
    <mergeCell ref="AC288:AE288"/>
    <mergeCell ref="AF288:AH288"/>
    <mergeCell ref="C289:K289"/>
    <mergeCell ref="P289:Q289"/>
    <mergeCell ref="V289:W289"/>
    <mergeCell ref="X289:Y289"/>
    <mergeCell ref="C290:K290"/>
    <mergeCell ref="P290:Q290"/>
    <mergeCell ref="V290:W290"/>
    <mergeCell ref="X290:Y290"/>
    <mergeCell ref="Z291:AB291"/>
    <mergeCell ref="AC291:AE291"/>
    <mergeCell ref="AF291:AH291"/>
    <mergeCell ref="Z290:AB290"/>
    <mergeCell ref="AC290:AE290"/>
    <mergeCell ref="AF290:AH290"/>
    <mergeCell ref="C291:K291"/>
    <mergeCell ref="P291:Q291"/>
    <mergeCell ref="V291:W291"/>
    <mergeCell ref="X291:Y291"/>
    <mergeCell ref="C292:K292"/>
    <mergeCell ref="P292:Q292"/>
    <mergeCell ref="V292:W292"/>
    <mergeCell ref="X292:Y292"/>
    <mergeCell ref="Z293:AB293"/>
    <mergeCell ref="AC293:AE293"/>
    <mergeCell ref="AF293:AH293"/>
    <mergeCell ref="Z292:AB292"/>
    <mergeCell ref="AC292:AE292"/>
    <mergeCell ref="AF292:AH292"/>
    <mergeCell ref="C293:K293"/>
    <mergeCell ref="P293:Q293"/>
    <mergeCell ref="V293:W293"/>
    <mergeCell ref="X293:Y293"/>
    <mergeCell ref="C294:K294"/>
    <mergeCell ref="P294:Q294"/>
    <mergeCell ref="V294:W294"/>
    <mergeCell ref="X294:Y294"/>
    <mergeCell ref="Z295:AB295"/>
    <mergeCell ref="AC295:AE295"/>
    <mergeCell ref="AF295:AH295"/>
    <mergeCell ref="Z294:AB294"/>
    <mergeCell ref="AC294:AE294"/>
    <mergeCell ref="AF294:AH294"/>
    <mergeCell ref="C295:K295"/>
    <mergeCell ref="P295:Q295"/>
    <mergeCell ref="V295:W295"/>
    <mergeCell ref="X295:Y295"/>
    <mergeCell ref="C296:K296"/>
    <mergeCell ref="P296:Q296"/>
    <mergeCell ref="V296:W296"/>
    <mergeCell ref="X296:Y296"/>
    <mergeCell ref="Z297:AB297"/>
    <mergeCell ref="AC297:AE297"/>
    <mergeCell ref="AF297:AH297"/>
    <mergeCell ref="Z296:AB296"/>
    <mergeCell ref="AC296:AE296"/>
    <mergeCell ref="AF296:AH296"/>
    <mergeCell ref="C297:K297"/>
    <mergeCell ref="P297:Q297"/>
    <mergeCell ref="V297:W297"/>
    <mergeCell ref="X297:Y297"/>
    <mergeCell ref="C298:K298"/>
    <mergeCell ref="P298:Q298"/>
    <mergeCell ref="V298:W298"/>
    <mergeCell ref="X298:Y298"/>
    <mergeCell ref="Z299:AB299"/>
    <mergeCell ref="AC299:AE299"/>
    <mergeCell ref="AF299:AH299"/>
    <mergeCell ref="Z298:AB298"/>
    <mergeCell ref="AC298:AE298"/>
    <mergeCell ref="AF298:AH298"/>
    <mergeCell ref="C299:K299"/>
    <mergeCell ref="P299:Q299"/>
    <mergeCell ref="V299:W299"/>
    <mergeCell ref="X299:Y299"/>
    <mergeCell ref="C300:K300"/>
    <mergeCell ref="P300:Q300"/>
    <mergeCell ref="V300:W300"/>
    <mergeCell ref="X300:Y300"/>
    <mergeCell ref="Z301:AB301"/>
    <mergeCell ref="AC301:AE301"/>
    <mergeCell ref="AF301:AH301"/>
    <mergeCell ref="Z300:AB300"/>
    <mergeCell ref="AC300:AE300"/>
    <mergeCell ref="AF300:AH300"/>
    <mergeCell ref="C301:K301"/>
    <mergeCell ref="P301:Q301"/>
    <mergeCell ref="V301:W301"/>
    <mergeCell ref="X301:Y301"/>
    <mergeCell ref="C302:K302"/>
    <mergeCell ref="P302:Q302"/>
    <mergeCell ref="V302:W302"/>
    <mergeCell ref="X302:Y302"/>
    <mergeCell ref="Z303:AB303"/>
    <mergeCell ref="AC303:AE303"/>
    <mergeCell ref="AF303:AH303"/>
    <mergeCell ref="Z302:AB302"/>
    <mergeCell ref="AC302:AE302"/>
    <mergeCell ref="AF302:AH302"/>
    <mergeCell ref="C303:K303"/>
    <mergeCell ref="P303:Q303"/>
    <mergeCell ref="V303:W303"/>
    <mergeCell ref="X303:Y303"/>
    <mergeCell ref="C304:K304"/>
    <mergeCell ref="P304:Q304"/>
    <mergeCell ref="V304:W304"/>
    <mergeCell ref="X304:Y304"/>
    <mergeCell ref="Z305:AB305"/>
    <mergeCell ref="AC305:AE305"/>
    <mergeCell ref="AF305:AH305"/>
    <mergeCell ref="Z304:AB304"/>
    <mergeCell ref="AC304:AE304"/>
    <mergeCell ref="AF304:AH304"/>
    <mergeCell ref="C305:K305"/>
    <mergeCell ref="P305:Q305"/>
    <mergeCell ref="V305:W305"/>
    <mergeCell ref="X305:Y305"/>
    <mergeCell ref="C306:K306"/>
    <mergeCell ref="P306:Q306"/>
    <mergeCell ref="V306:W306"/>
    <mergeCell ref="X306:Y306"/>
    <mergeCell ref="Z307:AB307"/>
    <mergeCell ref="AC307:AE307"/>
    <mergeCell ref="AF307:AH307"/>
    <mergeCell ref="Z306:AB306"/>
    <mergeCell ref="AC306:AE306"/>
    <mergeCell ref="AF306:AH306"/>
    <mergeCell ref="C307:K307"/>
    <mergeCell ref="P307:Q307"/>
    <mergeCell ref="V307:W307"/>
    <mergeCell ref="X307:Y307"/>
    <mergeCell ref="AF308:AH308"/>
    <mergeCell ref="C308:K308"/>
    <mergeCell ref="P308:Q308"/>
    <mergeCell ref="V308:W308"/>
    <mergeCell ref="X308:Y308"/>
    <mergeCell ref="Z309:AB309"/>
    <mergeCell ref="Z308:AB308"/>
    <mergeCell ref="AC308:AE308"/>
    <mergeCell ref="AC309:AE309"/>
    <mergeCell ref="AF309:AH309"/>
    <mergeCell ref="AI309:AL309"/>
    <mergeCell ref="A309:K309"/>
    <mergeCell ref="L309:M309"/>
    <mergeCell ref="N309:O309"/>
    <mergeCell ref="P309:Q309"/>
    <mergeCell ref="R309:S309"/>
    <mergeCell ref="T309:U309"/>
    <mergeCell ref="V309:W309"/>
    <mergeCell ref="X309:Y309"/>
    <mergeCell ref="P310:Q310"/>
    <mergeCell ref="V310:W310"/>
    <mergeCell ref="Z310:AB310"/>
    <mergeCell ref="AC310:AE310"/>
    <mergeCell ref="AF310:AH310"/>
    <mergeCell ref="AE311:AF311"/>
    <mergeCell ref="AG311:AH311"/>
    <mergeCell ref="AI311:AJ311"/>
    <mergeCell ref="AK311:AL311"/>
    <mergeCell ref="A312:B312"/>
    <mergeCell ref="C312:D312"/>
    <mergeCell ref="F312:G312"/>
    <mergeCell ref="H312:I312"/>
    <mergeCell ref="A313:C314"/>
    <mergeCell ref="D313:D314"/>
    <mergeCell ref="E313:E314"/>
    <mergeCell ref="F313:F314"/>
    <mergeCell ref="G313:G314"/>
    <mergeCell ref="H313:H314"/>
    <mergeCell ref="I313:I314"/>
    <mergeCell ref="J313:J314"/>
    <mergeCell ref="K313:K314"/>
    <mergeCell ref="L313:L314"/>
    <mergeCell ref="M313:M314"/>
    <mergeCell ref="N313:Q313"/>
    <mergeCell ref="A315:C315"/>
    <mergeCell ref="E315:M315"/>
    <mergeCell ref="N315:O315"/>
    <mergeCell ref="P315:U315"/>
    <mergeCell ref="A316:C316"/>
    <mergeCell ref="D316:M316"/>
    <mergeCell ref="N316:V316"/>
    <mergeCell ref="W316:Z316"/>
    <mergeCell ref="A317:C317"/>
    <mergeCell ref="D317:M317"/>
    <mergeCell ref="N317:V317"/>
    <mergeCell ref="W317:Z317"/>
    <mergeCell ref="A319:A321"/>
    <mergeCell ref="B319:B321"/>
    <mergeCell ref="C319:K321"/>
    <mergeCell ref="L319:Q319"/>
    <mergeCell ref="P321:Q321"/>
    <mergeCell ref="R319:U319"/>
    <mergeCell ref="V319:W320"/>
    <mergeCell ref="X319:Y320"/>
    <mergeCell ref="Z319:AB319"/>
    <mergeCell ref="AQ319:AQ321"/>
    <mergeCell ref="AR319:AR321"/>
    <mergeCell ref="L320:M321"/>
    <mergeCell ref="N320:O321"/>
    <mergeCell ref="P320:Q320"/>
    <mergeCell ref="R320:S321"/>
    <mergeCell ref="T320:U321"/>
    <mergeCell ref="Z320:AB321"/>
    <mergeCell ref="AC320:AE321"/>
    <mergeCell ref="AF320:AH321"/>
    <mergeCell ref="V321:W321"/>
    <mergeCell ref="X321:Y321"/>
    <mergeCell ref="C322:K322"/>
    <mergeCell ref="P322:Q322"/>
    <mergeCell ref="V322:W322"/>
    <mergeCell ref="X322:Y322"/>
    <mergeCell ref="Z323:AB323"/>
    <mergeCell ref="AC323:AE323"/>
    <mergeCell ref="AF323:AH323"/>
    <mergeCell ref="Z322:AB322"/>
    <mergeCell ref="AC322:AE322"/>
    <mergeCell ref="AF322:AH322"/>
    <mergeCell ref="C323:K323"/>
    <mergeCell ref="P323:Q323"/>
    <mergeCell ref="V323:W323"/>
    <mergeCell ref="X323:Y323"/>
    <mergeCell ref="C324:K324"/>
    <mergeCell ref="P324:Q324"/>
    <mergeCell ref="V324:W324"/>
    <mergeCell ref="X324:Y324"/>
    <mergeCell ref="Z325:AB325"/>
    <mergeCell ref="AC325:AE325"/>
    <mergeCell ref="AF325:AH325"/>
    <mergeCell ref="Z324:AB324"/>
    <mergeCell ref="AC324:AE324"/>
    <mergeCell ref="AF324:AH324"/>
    <mergeCell ref="C325:K325"/>
    <mergeCell ref="P325:Q325"/>
    <mergeCell ref="V325:W325"/>
    <mergeCell ref="X325:Y325"/>
    <mergeCell ref="C326:K326"/>
    <mergeCell ref="P326:Q326"/>
    <mergeCell ref="V326:W326"/>
    <mergeCell ref="X326:Y326"/>
    <mergeCell ref="Z327:AB327"/>
    <mergeCell ref="AC327:AE327"/>
    <mergeCell ref="AF327:AH327"/>
    <mergeCell ref="Z326:AB326"/>
    <mergeCell ref="AC326:AE326"/>
    <mergeCell ref="AF326:AH326"/>
    <mergeCell ref="C327:K327"/>
    <mergeCell ref="P327:Q327"/>
    <mergeCell ref="V327:W327"/>
    <mergeCell ref="X327:Y327"/>
    <mergeCell ref="C328:K328"/>
    <mergeCell ref="P328:Q328"/>
    <mergeCell ref="V328:W328"/>
    <mergeCell ref="X328:Y328"/>
    <mergeCell ref="Z329:AB329"/>
    <mergeCell ref="AC329:AE329"/>
    <mergeCell ref="AF329:AH329"/>
    <mergeCell ref="Z328:AB328"/>
    <mergeCell ref="AC328:AE328"/>
    <mergeCell ref="AF328:AH328"/>
    <mergeCell ref="C329:K329"/>
    <mergeCell ref="P329:Q329"/>
    <mergeCell ref="V329:W329"/>
    <mergeCell ref="X329:Y329"/>
    <mergeCell ref="C330:K330"/>
    <mergeCell ref="P330:Q330"/>
    <mergeCell ref="V330:W330"/>
    <mergeCell ref="X330:Y330"/>
    <mergeCell ref="Z331:AB331"/>
    <mergeCell ref="AC331:AE331"/>
    <mergeCell ref="AF331:AH331"/>
    <mergeCell ref="Z330:AB330"/>
    <mergeCell ref="AC330:AE330"/>
    <mergeCell ref="AF330:AH330"/>
    <mergeCell ref="C331:K331"/>
    <mergeCell ref="P331:Q331"/>
    <mergeCell ref="V331:W331"/>
    <mergeCell ref="X331:Y331"/>
    <mergeCell ref="C332:K332"/>
    <mergeCell ref="P332:Q332"/>
    <mergeCell ref="V332:W332"/>
    <mergeCell ref="X332:Y332"/>
    <mergeCell ref="Z333:AB333"/>
    <mergeCell ref="AC333:AE333"/>
    <mergeCell ref="AF333:AH333"/>
    <mergeCell ref="Z332:AB332"/>
    <mergeCell ref="AC332:AE332"/>
    <mergeCell ref="AF332:AH332"/>
    <mergeCell ref="C333:K333"/>
    <mergeCell ref="P333:Q333"/>
    <mergeCell ref="V333:W333"/>
    <mergeCell ref="X333:Y333"/>
    <mergeCell ref="C334:K334"/>
    <mergeCell ref="P334:Q334"/>
    <mergeCell ref="V334:W334"/>
    <mergeCell ref="X334:Y334"/>
    <mergeCell ref="Z335:AB335"/>
    <mergeCell ref="AC335:AE335"/>
    <mergeCell ref="AF335:AH335"/>
    <mergeCell ref="Z334:AB334"/>
    <mergeCell ref="AC334:AE334"/>
    <mergeCell ref="AF334:AH334"/>
    <mergeCell ref="C335:K335"/>
    <mergeCell ref="P335:Q335"/>
    <mergeCell ref="V335:W335"/>
    <mergeCell ref="X335:Y335"/>
    <mergeCell ref="C336:K336"/>
    <mergeCell ref="P336:Q336"/>
    <mergeCell ref="V336:W336"/>
    <mergeCell ref="X336:Y336"/>
    <mergeCell ref="Z337:AB337"/>
    <mergeCell ref="AC337:AE337"/>
    <mergeCell ref="AF337:AH337"/>
    <mergeCell ref="Z336:AB336"/>
    <mergeCell ref="AC336:AE336"/>
    <mergeCell ref="AF336:AH336"/>
    <mergeCell ref="C337:K337"/>
    <mergeCell ref="P337:Q337"/>
    <mergeCell ref="V337:W337"/>
    <mergeCell ref="X337:Y337"/>
    <mergeCell ref="C338:K338"/>
    <mergeCell ref="P338:Q338"/>
    <mergeCell ref="V338:W338"/>
    <mergeCell ref="X338:Y338"/>
    <mergeCell ref="Z339:AB339"/>
    <mergeCell ref="AC339:AE339"/>
    <mergeCell ref="AF339:AH339"/>
    <mergeCell ref="Z338:AB338"/>
    <mergeCell ref="AC338:AE338"/>
    <mergeCell ref="AF338:AH338"/>
    <mergeCell ref="C339:K339"/>
    <mergeCell ref="P339:Q339"/>
    <mergeCell ref="V339:W339"/>
    <mergeCell ref="X339:Y339"/>
    <mergeCell ref="C340:K340"/>
    <mergeCell ref="P340:Q340"/>
    <mergeCell ref="V340:W340"/>
    <mergeCell ref="X340:Y340"/>
    <mergeCell ref="Z341:AB341"/>
    <mergeCell ref="AC341:AE341"/>
    <mergeCell ref="AF341:AH341"/>
    <mergeCell ref="Z340:AB340"/>
    <mergeCell ref="AC340:AE340"/>
    <mergeCell ref="AF340:AH340"/>
    <mergeCell ref="C341:K341"/>
    <mergeCell ref="P341:Q341"/>
    <mergeCell ref="V341:W341"/>
    <mergeCell ref="X341:Y341"/>
    <mergeCell ref="C342:K342"/>
    <mergeCell ref="P342:Q342"/>
    <mergeCell ref="V342:W342"/>
    <mergeCell ref="X342:Y342"/>
    <mergeCell ref="Z343:AB343"/>
    <mergeCell ref="AC343:AE343"/>
    <mergeCell ref="AF343:AH343"/>
    <mergeCell ref="Z342:AB342"/>
    <mergeCell ref="AC342:AE342"/>
    <mergeCell ref="AF342:AH342"/>
    <mergeCell ref="C343:K343"/>
    <mergeCell ref="P343:Q343"/>
    <mergeCell ref="V343:W343"/>
    <mergeCell ref="X343:Y343"/>
    <mergeCell ref="C344:K344"/>
    <mergeCell ref="P344:Q344"/>
    <mergeCell ref="V344:W344"/>
    <mergeCell ref="X344:Y344"/>
    <mergeCell ref="Z345:AB345"/>
    <mergeCell ref="AC345:AE345"/>
    <mergeCell ref="AF345:AH345"/>
    <mergeCell ref="Z344:AB344"/>
    <mergeCell ref="AC344:AE344"/>
    <mergeCell ref="AF344:AH344"/>
    <mergeCell ref="C345:K345"/>
    <mergeCell ref="P345:Q345"/>
    <mergeCell ref="V345:W345"/>
    <mergeCell ref="X345:Y345"/>
    <mergeCell ref="C346:K346"/>
    <mergeCell ref="P346:Q346"/>
    <mergeCell ref="V346:W346"/>
    <mergeCell ref="X346:Y346"/>
    <mergeCell ref="Z347:AB347"/>
    <mergeCell ref="AC347:AE347"/>
    <mergeCell ref="AF347:AH347"/>
    <mergeCell ref="Z346:AB346"/>
    <mergeCell ref="AC346:AE346"/>
    <mergeCell ref="AF346:AH346"/>
    <mergeCell ref="C347:K347"/>
    <mergeCell ref="P347:Q347"/>
    <mergeCell ref="V347:W347"/>
    <mergeCell ref="X347:Y347"/>
    <mergeCell ref="C348:K348"/>
    <mergeCell ref="P348:Q348"/>
    <mergeCell ref="V348:W348"/>
    <mergeCell ref="X348:Y348"/>
    <mergeCell ref="Z349:AB349"/>
    <mergeCell ref="AC349:AE349"/>
    <mergeCell ref="AF349:AH349"/>
    <mergeCell ref="Z348:AB348"/>
    <mergeCell ref="AC348:AE348"/>
    <mergeCell ref="AF348:AH348"/>
    <mergeCell ref="C349:K349"/>
    <mergeCell ref="P349:Q349"/>
    <mergeCell ref="V349:W349"/>
    <mergeCell ref="X349:Y349"/>
    <mergeCell ref="C350:K350"/>
    <mergeCell ref="P350:Q350"/>
    <mergeCell ref="V350:W350"/>
    <mergeCell ref="X350:Y350"/>
    <mergeCell ref="Z351:AB351"/>
    <mergeCell ref="AC351:AE351"/>
    <mergeCell ref="AF351:AH351"/>
    <mergeCell ref="Z350:AB350"/>
    <mergeCell ref="AC350:AE350"/>
    <mergeCell ref="AF350:AH350"/>
    <mergeCell ref="C351:K351"/>
    <mergeCell ref="P351:Q351"/>
    <mergeCell ref="V351:W351"/>
    <mergeCell ref="X351:Y351"/>
    <mergeCell ref="AF352:AH352"/>
    <mergeCell ref="C352:K352"/>
    <mergeCell ref="P352:Q352"/>
    <mergeCell ref="V352:W352"/>
    <mergeCell ref="X352:Y352"/>
    <mergeCell ref="Z353:AB353"/>
    <mergeCell ref="Z352:AB352"/>
    <mergeCell ref="AC352:AE352"/>
    <mergeCell ref="AC353:AE353"/>
    <mergeCell ref="AF353:AH353"/>
    <mergeCell ref="AI353:AL353"/>
    <mergeCell ref="A353:K353"/>
    <mergeCell ref="L353:M353"/>
    <mergeCell ref="N353:O353"/>
    <mergeCell ref="P353:Q353"/>
    <mergeCell ref="R353:S353"/>
    <mergeCell ref="T353:U353"/>
    <mergeCell ref="V353:W353"/>
    <mergeCell ref="X353:Y353"/>
    <mergeCell ref="P354:Q354"/>
    <mergeCell ref="V354:W354"/>
    <mergeCell ref="Z354:AB354"/>
    <mergeCell ref="AC354:AE354"/>
    <mergeCell ref="AF354:AH354"/>
    <mergeCell ref="AE355:AF355"/>
    <mergeCell ref="AG355:AH355"/>
    <mergeCell ref="AI355:AJ355"/>
    <mergeCell ref="AK355:AL355"/>
    <mergeCell ref="A356:B356"/>
    <mergeCell ref="C356:D356"/>
    <mergeCell ref="F356:G356"/>
    <mergeCell ref="H356:I356"/>
    <mergeCell ref="A357:C358"/>
    <mergeCell ref="D357:D358"/>
    <mergeCell ref="E357:E358"/>
    <mergeCell ref="F357:F358"/>
    <mergeCell ref="G357:G358"/>
    <mergeCell ref="H357:H358"/>
    <mergeCell ref="I357:I358"/>
    <mergeCell ref="J357:J358"/>
    <mergeCell ref="K357:K358"/>
    <mergeCell ref="L357:L358"/>
    <mergeCell ref="M357:M358"/>
    <mergeCell ref="N357:Q357"/>
    <mergeCell ref="A359:C359"/>
    <mergeCell ref="E359:M359"/>
    <mergeCell ref="N359:O359"/>
    <mergeCell ref="P359:U359"/>
    <mergeCell ref="A360:C360"/>
    <mergeCell ref="D360:M360"/>
    <mergeCell ref="N360:V360"/>
    <mergeCell ref="W360:Z360"/>
    <mergeCell ref="A361:C361"/>
    <mergeCell ref="D361:M361"/>
    <mergeCell ref="N361:V361"/>
    <mergeCell ref="W361:Z361"/>
    <mergeCell ref="A363:A365"/>
    <mergeCell ref="B363:B365"/>
    <mergeCell ref="C363:K365"/>
    <mergeCell ref="L363:Q363"/>
    <mergeCell ref="P365:Q365"/>
    <mergeCell ref="R363:U363"/>
    <mergeCell ref="V363:W364"/>
    <mergeCell ref="X363:Y364"/>
    <mergeCell ref="Z363:AB363"/>
    <mergeCell ref="AQ363:AQ365"/>
    <mergeCell ref="AR363:AR365"/>
    <mergeCell ref="L364:M365"/>
    <mergeCell ref="N364:O365"/>
    <mergeCell ref="P364:Q364"/>
    <mergeCell ref="R364:S365"/>
    <mergeCell ref="T364:U365"/>
    <mergeCell ref="Z364:AB365"/>
    <mergeCell ref="AC364:AE365"/>
    <mergeCell ref="AF364:AH365"/>
    <mergeCell ref="V365:W365"/>
    <mergeCell ref="X365:Y365"/>
    <mergeCell ref="C366:K366"/>
    <mergeCell ref="P366:Q366"/>
    <mergeCell ref="V366:W366"/>
    <mergeCell ref="X366:Y366"/>
    <mergeCell ref="Z367:AB367"/>
    <mergeCell ref="AC367:AE367"/>
    <mergeCell ref="AF367:AH367"/>
    <mergeCell ref="Z366:AB366"/>
    <mergeCell ref="AC366:AE366"/>
    <mergeCell ref="AF366:AH366"/>
    <mergeCell ref="C367:K367"/>
    <mergeCell ref="P367:Q367"/>
    <mergeCell ref="V367:W367"/>
    <mergeCell ref="X367:Y367"/>
    <mergeCell ref="C368:K368"/>
    <mergeCell ref="P368:Q368"/>
    <mergeCell ref="V368:W368"/>
    <mergeCell ref="X368:Y368"/>
    <mergeCell ref="Z369:AB369"/>
    <mergeCell ref="AC369:AE369"/>
    <mergeCell ref="AF369:AH369"/>
    <mergeCell ref="Z368:AB368"/>
    <mergeCell ref="AC368:AE368"/>
    <mergeCell ref="AF368:AH368"/>
    <mergeCell ref="C369:K369"/>
    <mergeCell ref="P369:Q369"/>
    <mergeCell ref="V369:W369"/>
    <mergeCell ref="X369:Y369"/>
    <mergeCell ref="C370:K370"/>
    <mergeCell ref="P370:Q370"/>
    <mergeCell ref="V370:W370"/>
    <mergeCell ref="X370:Y370"/>
    <mergeCell ref="Z371:AB371"/>
    <mergeCell ref="AC371:AE371"/>
    <mergeCell ref="AF371:AH371"/>
    <mergeCell ref="Z370:AB370"/>
    <mergeCell ref="AC370:AE370"/>
    <mergeCell ref="AF370:AH370"/>
    <mergeCell ref="C371:K371"/>
    <mergeCell ref="P371:Q371"/>
    <mergeCell ref="V371:W371"/>
    <mergeCell ref="X371:Y371"/>
    <mergeCell ref="C372:K372"/>
    <mergeCell ref="P372:Q372"/>
    <mergeCell ref="V372:W372"/>
    <mergeCell ref="X372:Y372"/>
    <mergeCell ref="Z373:AB373"/>
    <mergeCell ref="AC373:AE373"/>
    <mergeCell ref="AF373:AH373"/>
    <mergeCell ref="Z372:AB372"/>
    <mergeCell ref="AC372:AE372"/>
    <mergeCell ref="AF372:AH372"/>
    <mergeCell ref="C373:K373"/>
    <mergeCell ref="P373:Q373"/>
    <mergeCell ref="V373:W373"/>
    <mergeCell ref="X373:Y373"/>
    <mergeCell ref="C374:K374"/>
    <mergeCell ref="P374:Q374"/>
    <mergeCell ref="V374:W374"/>
    <mergeCell ref="X374:Y374"/>
    <mergeCell ref="Z375:AB375"/>
    <mergeCell ref="AC375:AE375"/>
    <mergeCell ref="AF375:AH375"/>
    <mergeCell ref="Z374:AB374"/>
    <mergeCell ref="AC374:AE374"/>
    <mergeCell ref="AF374:AH374"/>
    <mergeCell ref="C375:K375"/>
    <mergeCell ref="P375:Q375"/>
    <mergeCell ref="V375:W375"/>
    <mergeCell ref="X375:Y375"/>
    <mergeCell ref="C376:K376"/>
    <mergeCell ref="P376:Q376"/>
    <mergeCell ref="V376:W376"/>
    <mergeCell ref="X376:Y376"/>
    <mergeCell ref="Z377:AB377"/>
    <mergeCell ref="AC377:AE377"/>
    <mergeCell ref="AF377:AH377"/>
    <mergeCell ref="Z376:AB376"/>
    <mergeCell ref="AC376:AE376"/>
    <mergeCell ref="AF376:AH376"/>
    <mergeCell ref="C377:K377"/>
    <mergeCell ref="P377:Q377"/>
    <mergeCell ref="V377:W377"/>
    <mergeCell ref="X377:Y377"/>
    <mergeCell ref="C378:K378"/>
    <mergeCell ref="P378:Q378"/>
    <mergeCell ref="V378:W378"/>
    <mergeCell ref="X378:Y378"/>
    <mergeCell ref="Z379:AB379"/>
    <mergeCell ref="AC379:AE379"/>
    <mergeCell ref="AF379:AH379"/>
    <mergeCell ref="Z378:AB378"/>
    <mergeCell ref="AC378:AE378"/>
    <mergeCell ref="AF378:AH378"/>
    <mergeCell ref="C379:K379"/>
    <mergeCell ref="P379:Q379"/>
    <mergeCell ref="V379:W379"/>
    <mergeCell ref="X379:Y379"/>
    <mergeCell ref="C380:K380"/>
    <mergeCell ref="P380:Q380"/>
    <mergeCell ref="V380:W380"/>
    <mergeCell ref="X380:Y380"/>
    <mergeCell ref="Z381:AB381"/>
    <mergeCell ref="AC381:AE381"/>
    <mergeCell ref="AF381:AH381"/>
    <mergeCell ref="Z380:AB380"/>
    <mergeCell ref="AC380:AE380"/>
    <mergeCell ref="AF380:AH380"/>
    <mergeCell ref="C381:K381"/>
    <mergeCell ref="P381:Q381"/>
    <mergeCell ref="V381:W381"/>
    <mergeCell ref="X381:Y381"/>
    <mergeCell ref="C382:K382"/>
    <mergeCell ref="P382:Q382"/>
    <mergeCell ref="V382:W382"/>
    <mergeCell ref="X382:Y382"/>
    <mergeCell ref="Z383:AB383"/>
    <mergeCell ref="AC383:AE383"/>
    <mergeCell ref="AF383:AH383"/>
    <mergeCell ref="Z382:AB382"/>
    <mergeCell ref="AC382:AE382"/>
    <mergeCell ref="AF382:AH382"/>
    <mergeCell ref="C383:K383"/>
    <mergeCell ref="P383:Q383"/>
    <mergeCell ref="V383:W383"/>
    <mergeCell ref="X383:Y383"/>
    <mergeCell ref="C384:K384"/>
    <mergeCell ref="P384:Q384"/>
    <mergeCell ref="V384:W384"/>
    <mergeCell ref="X384:Y384"/>
    <mergeCell ref="Z385:AB385"/>
    <mergeCell ref="AC385:AE385"/>
    <mergeCell ref="AF385:AH385"/>
    <mergeCell ref="Z384:AB384"/>
    <mergeCell ref="AC384:AE384"/>
    <mergeCell ref="AF384:AH384"/>
    <mergeCell ref="C385:K385"/>
    <mergeCell ref="P385:Q385"/>
    <mergeCell ref="V385:W385"/>
    <mergeCell ref="X385:Y385"/>
    <mergeCell ref="C386:K386"/>
    <mergeCell ref="P386:Q386"/>
    <mergeCell ref="V386:W386"/>
    <mergeCell ref="X386:Y386"/>
    <mergeCell ref="Z387:AB387"/>
    <mergeCell ref="AC387:AE387"/>
    <mergeCell ref="AF387:AH387"/>
    <mergeCell ref="Z386:AB386"/>
    <mergeCell ref="AC386:AE386"/>
    <mergeCell ref="AF386:AH386"/>
    <mergeCell ref="C387:K387"/>
    <mergeCell ref="P387:Q387"/>
    <mergeCell ref="V387:W387"/>
    <mergeCell ref="X387:Y387"/>
    <mergeCell ref="C388:K388"/>
    <mergeCell ref="P388:Q388"/>
    <mergeCell ref="V388:W388"/>
    <mergeCell ref="X388:Y388"/>
    <mergeCell ref="Z389:AB389"/>
    <mergeCell ref="AC389:AE389"/>
    <mergeCell ref="AF389:AH389"/>
    <mergeCell ref="Z388:AB388"/>
    <mergeCell ref="AC388:AE388"/>
    <mergeCell ref="AF388:AH388"/>
    <mergeCell ref="C389:K389"/>
    <mergeCell ref="P389:Q389"/>
    <mergeCell ref="V389:W389"/>
    <mergeCell ref="X389:Y389"/>
    <mergeCell ref="C390:K390"/>
    <mergeCell ref="P390:Q390"/>
    <mergeCell ref="V390:W390"/>
    <mergeCell ref="X390:Y390"/>
    <mergeCell ref="Z391:AB391"/>
    <mergeCell ref="AC391:AE391"/>
    <mergeCell ref="AF391:AH391"/>
    <mergeCell ref="Z390:AB390"/>
    <mergeCell ref="AC390:AE390"/>
    <mergeCell ref="AF390:AH390"/>
    <mergeCell ref="C391:K391"/>
    <mergeCell ref="P391:Q391"/>
    <mergeCell ref="V391:W391"/>
    <mergeCell ref="X391:Y391"/>
    <mergeCell ref="C392:K392"/>
    <mergeCell ref="P392:Q392"/>
    <mergeCell ref="V392:W392"/>
    <mergeCell ref="X392:Y392"/>
    <mergeCell ref="Z393:AB393"/>
    <mergeCell ref="AC393:AE393"/>
    <mergeCell ref="AF393:AH393"/>
    <mergeCell ref="Z392:AB392"/>
    <mergeCell ref="AC392:AE392"/>
    <mergeCell ref="AF392:AH392"/>
    <mergeCell ref="C393:K393"/>
    <mergeCell ref="P393:Q393"/>
    <mergeCell ref="V393:W393"/>
    <mergeCell ref="X393:Y393"/>
    <mergeCell ref="C394:K394"/>
    <mergeCell ref="P394:Q394"/>
    <mergeCell ref="V394:W394"/>
    <mergeCell ref="X394:Y394"/>
    <mergeCell ref="Z395:AB395"/>
    <mergeCell ref="AC395:AE395"/>
    <mergeCell ref="AF395:AH395"/>
    <mergeCell ref="Z394:AB394"/>
    <mergeCell ref="AC394:AE394"/>
    <mergeCell ref="AF394:AH394"/>
    <mergeCell ref="C395:K395"/>
    <mergeCell ref="P395:Q395"/>
    <mergeCell ref="V395:W395"/>
    <mergeCell ref="X395:Y395"/>
    <mergeCell ref="AF396:AH396"/>
    <mergeCell ref="C396:K396"/>
    <mergeCell ref="P396:Q396"/>
    <mergeCell ref="V396:W396"/>
    <mergeCell ref="X396:Y396"/>
    <mergeCell ref="Z397:AB397"/>
    <mergeCell ref="Z396:AB396"/>
    <mergeCell ref="AC396:AE396"/>
    <mergeCell ref="AC397:AE397"/>
    <mergeCell ref="AF397:AH397"/>
    <mergeCell ref="AI397:AL397"/>
    <mergeCell ref="A397:K397"/>
    <mergeCell ref="L397:M397"/>
    <mergeCell ref="N397:O397"/>
    <mergeCell ref="P397:Q397"/>
    <mergeCell ref="R397:S397"/>
    <mergeCell ref="T397:U397"/>
    <mergeCell ref="V397:W397"/>
    <mergeCell ref="X397:Y397"/>
    <mergeCell ref="P398:Q398"/>
    <mergeCell ref="V398:W398"/>
    <mergeCell ref="Z398:AB398"/>
    <mergeCell ref="AC398:AE398"/>
    <mergeCell ref="AF398:AH398"/>
    <mergeCell ref="AE399:AF399"/>
    <mergeCell ref="AG399:AH399"/>
    <mergeCell ref="AI399:AJ399"/>
    <mergeCell ref="AK399:AL399"/>
    <mergeCell ref="A400:B400"/>
    <mergeCell ref="C400:D400"/>
    <mergeCell ref="F400:G400"/>
    <mergeCell ref="H400:I400"/>
    <mergeCell ref="A401:C402"/>
    <mergeCell ref="D401:D402"/>
    <mergeCell ref="E401:E402"/>
    <mergeCell ref="F401:F402"/>
    <mergeCell ref="G401:G402"/>
    <mergeCell ref="H401:H402"/>
    <mergeCell ref="I401:I402"/>
    <mergeCell ref="J401:J402"/>
    <mergeCell ref="K401:K402"/>
    <mergeCell ref="L401:L402"/>
    <mergeCell ref="M401:M402"/>
    <mergeCell ref="N401:Q401"/>
    <mergeCell ref="A403:C403"/>
    <mergeCell ref="E403:M403"/>
    <mergeCell ref="N403:O403"/>
    <mergeCell ref="P403:U403"/>
    <mergeCell ref="A404:C404"/>
    <mergeCell ref="D404:M404"/>
    <mergeCell ref="N404:V404"/>
    <mergeCell ref="W404:Z404"/>
    <mergeCell ref="A405:C405"/>
    <mergeCell ref="D405:M405"/>
    <mergeCell ref="N405:V405"/>
    <mergeCell ref="W405:Z405"/>
    <mergeCell ref="A407:A409"/>
    <mergeCell ref="B407:B409"/>
    <mergeCell ref="C407:K409"/>
    <mergeCell ref="L407:Q407"/>
    <mergeCell ref="P409:Q409"/>
    <mergeCell ref="R407:U407"/>
    <mergeCell ref="V407:W408"/>
    <mergeCell ref="X407:Y408"/>
    <mergeCell ref="Z407:AB407"/>
    <mergeCell ref="AQ407:AQ409"/>
    <mergeCell ref="AR407:AR409"/>
    <mergeCell ref="L408:M409"/>
    <mergeCell ref="N408:O409"/>
    <mergeCell ref="P408:Q408"/>
    <mergeCell ref="R408:S409"/>
    <mergeCell ref="T408:U409"/>
    <mergeCell ref="Z408:AB409"/>
    <mergeCell ref="AC408:AE409"/>
    <mergeCell ref="AF408:AH409"/>
    <mergeCell ref="V409:W409"/>
    <mergeCell ref="X409:Y409"/>
    <mergeCell ref="C410:K410"/>
    <mergeCell ref="P410:Q410"/>
    <mergeCell ref="V410:W410"/>
    <mergeCell ref="X410:Y410"/>
    <mergeCell ref="Z411:AB411"/>
    <mergeCell ref="AC411:AE411"/>
    <mergeCell ref="AF411:AH411"/>
    <mergeCell ref="Z410:AB410"/>
    <mergeCell ref="AC410:AE410"/>
    <mergeCell ref="AF410:AH410"/>
    <mergeCell ref="C411:K411"/>
    <mergeCell ref="P411:Q411"/>
    <mergeCell ref="V411:W411"/>
    <mergeCell ref="X411:Y411"/>
    <mergeCell ref="C412:K412"/>
    <mergeCell ref="P412:Q412"/>
    <mergeCell ref="V412:W412"/>
    <mergeCell ref="X412:Y412"/>
    <mergeCell ref="Z413:AB413"/>
    <mergeCell ref="AC413:AE413"/>
    <mergeCell ref="AF413:AH413"/>
    <mergeCell ref="Z412:AB412"/>
    <mergeCell ref="AC412:AE412"/>
    <mergeCell ref="AF412:AH412"/>
    <mergeCell ref="C413:K413"/>
    <mergeCell ref="P413:Q413"/>
    <mergeCell ref="V413:W413"/>
    <mergeCell ref="X413:Y413"/>
    <mergeCell ref="C414:K414"/>
    <mergeCell ref="P414:Q414"/>
    <mergeCell ref="V414:W414"/>
    <mergeCell ref="X414:Y414"/>
    <mergeCell ref="Z415:AB415"/>
    <mergeCell ref="AC415:AE415"/>
    <mergeCell ref="AF415:AH415"/>
    <mergeCell ref="Z414:AB414"/>
    <mergeCell ref="AC414:AE414"/>
    <mergeCell ref="AF414:AH414"/>
    <mergeCell ref="C415:K415"/>
    <mergeCell ref="P415:Q415"/>
    <mergeCell ref="V415:W415"/>
    <mergeCell ref="X415:Y415"/>
    <mergeCell ref="C416:K416"/>
    <mergeCell ref="P416:Q416"/>
    <mergeCell ref="V416:W416"/>
    <mergeCell ref="X416:Y416"/>
    <mergeCell ref="Z417:AB417"/>
    <mergeCell ref="AC417:AE417"/>
    <mergeCell ref="AF417:AH417"/>
    <mergeCell ref="Z416:AB416"/>
    <mergeCell ref="AC416:AE416"/>
    <mergeCell ref="AF416:AH416"/>
    <mergeCell ref="C417:K417"/>
    <mergeCell ref="P417:Q417"/>
    <mergeCell ref="V417:W417"/>
    <mergeCell ref="X417:Y417"/>
    <mergeCell ref="C418:K418"/>
    <mergeCell ref="P418:Q418"/>
    <mergeCell ref="V418:W418"/>
    <mergeCell ref="X418:Y418"/>
    <mergeCell ref="Z419:AB419"/>
    <mergeCell ref="AC419:AE419"/>
    <mergeCell ref="AF419:AH419"/>
    <mergeCell ref="Z418:AB418"/>
    <mergeCell ref="AC418:AE418"/>
    <mergeCell ref="AF418:AH418"/>
    <mergeCell ref="C419:K419"/>
    <mergeCell ref="P419:Q419"/>
    <mergeCell ref="V419:W419"/>
    <mergeCell ref="X419:Y419"/>
    <mergeCell ref="C420:K420"/>
    <mergeCell ref="P420:Q420"/>
    <mergeCell ref="V420:W420"/>
    <mergeCell ref="X420:Y420"/>
    <mergeCell ref="Z421:AB421"/>
    <mergeCell ref="AC421:AE421"/>
    <mergeCell ref="AF421:AH421"/>
    <mergeCell ref="Z420:AB420"/>
    <mergeCell ref="AC420:AE420"/>
    <mergeCell ref="AF420:AH420"/>
    <mergeCell ref="C421:K421"/>
    <mergeCell ref="P421:Q421"/>
    <mergeCell ref="V421:W421"/>
    <mergeCell ref="X421:Y421"/>
    <mergeCell ref="C422:K422"/>
    <mergeCell ref="P422:Q422"/>
    <mergeCell ref="V422:W422"/>
    <mergeCell ref="X422:Y422"/>
    <mergeCell ref="Z423:AB423"/>
    <mergeCell ref="AC423:AE423"/>
    <mergeCell ref="AF423:AH423"/>
    <mergeCell ref="Z422:AB422"/>
    <mergeCell ref="AC422:AE422"/>
    <mergeCell ref="AF422:AH422"/>
    <mergeCell ref="C423:K423"/>
    <mergeCell ref="P423:Q423"/>
    <mergeCell ref="V423:W423"/>
    <mergeCell ref="X423:Y423"/>
    <mergeCell ref="C424:K424"/>
    <mergeCell ref="P424:Q424"/>
    <mergeCell ref="V424:W424"/>
    <mergeCell ref="X424:Y424"/>
    <mergeCell ref="Z425:AB425"/>
    <mergeCell ref="AC425:AE425"/>
    <mergeCell ref="AF425:AH425"/>
    <mergeCell ref="Z424:AB424"/>
    <mergeCell ref="AC424:AE424"/>
    <mergeCell ref="AF424:AH424"/>
    <mergeCell ref="C425:K425"/>
    <mergeCell ref="P425:Q425"/>
    <mergeCell ref="V425:W425"/>
    <mergeCell ref="X425:Y425"/>
    <mergeCell ref="C426:K426"/>
    <mergeCell ref="P426:Q426"/>
    <mergeCell ref="V426:W426"/>
    <mergeCell ref="X426:Y426"/>
    <mergeCell ref="Z427:AB427"/>
    <mergeCell ref="AC427:AE427"/>
    <mergeCell ref="AF427:AH427"/>
    <mergeCell ref="Z426:AB426"/>
    <mergeCell ref="AC426:AE426"/>
    <mergeCell ref="AF426:AH426"/>
    <mergeCell ref="C427:K427"/>
    <mergeCell ref="P427:Q427"/>
    <mergeCell ref="V427:W427"/>
    <mergeCell ref="X427:Y427"/>
    <mergeCell ref="C428:K428"/>
    <mergeCell ref="P428:Q428"/>
    <mergeCell ref="V428:W428"/>
    <mergeCell ref="X428:Y428"/>
    <mergeCell ref="Z429:AB429"/>
    <mergeCell ref="AC429:AE429"/>
    <mergeCell ref="AF429:AH429"/>
    <mergeCell ref="Z428:AB428"/>
    <mergeCell ref="AC428:AE428"/>
    <mergeCell ref="AF428:AH428"/>
    <mergeCell ref="C429:K429"/>
    <mergeCell ref="P429:Q429"/>
    <mergeCell ref="V429:W429"/>
    <mergeCell ref="X429:Y429"/>
    <mergeCell ref="C430:K430"/>
    <mergeCell ref="P430:Q430"/>
    <mergeCell ref="V430:W430"/>
    <mergeCell ref="X430:Y430"/>
    <mergeCell ref="Z431:AB431"/>
    <mergeCell ref="AC431:AE431"/>
    <mergeCell ref="AF431:AH431"/>
    <mergeCell ref="Z430:AB430"/>
    <mergeCell ref="AC430:AE430"/>
    <mergeCell ref="AF430:AH430"/>
    <mergeCell ref="C431:K431"/>
    <mergeCell ref="P431:Q431"/>
    <mergeCell ref="V431:W431"/>
    <mergeCell ref="X431:Y431"/>
    <mergeCell ref="C432:K432"/>
    <mergeCell ref="P432:Q432"/>
    <mergeCell ref="V432:W432"/>
    <mergeCell ref="X432:Y432"/>
    <mergeCell ref="Z433:AB433"/>
    <mergeCell ref="AC433:AE433"/>
    <mergeCell ref="AF433:AH433"/>
    <mergeCell ref="Z432:AB432"/>
    <mergeCell ref="AC432:AE432"/>
    <mergeCell ref="AF432:AH432"/>
    <mergeCell ref="C433:K433"/>
    <mergeCell ref="P433:Q433"/>
    <mergeCell ref="V433:W433"/>
    <mergeCell ref="X433:Y433"/>
    <mergeCell ref="C434:K434"/>
    <mergeCell ref="P434:Q434"/>
    <mergeCell ref="V434:W434"/>
    <mergeCell ref="X434:Y434"/>
    <mergeCell ref="Z435:AB435"/>
    <mergeCell ref="AC435:AE435"/>
    <mergeCell ref="AF435:AH435"/>
    <mergeCell ref="Z434:AB434"/>
    <mergeCell ref="AC434:AE434"/>
    <mergeCell ref="AF434:AH434"/>
    <mergeCell ref="C435:K435"/>
    <mergeCell ref="P435:Q435"/>
    <mergeCell ref="V435:W435"/>
    <mergeCell ref="X435:Y435"/>
    <mergeCell ref="C436:K436"/>
    <mergeCell ref="P436:Q436"/>
    <mergeCell ref="V436:W436"/>
    <mergeCell ref="X436:Y436"/>
    <mergeCell ref="Z437:AB437"/>
    <mergeCell ref="AC437:AE437"/>
    <mergeCell ref="AF437:AH437"/>
    <mergeCell ref="Z436:AB436"/>
    <mergeCell ref="AC436:AE436"/>
    <mergeCell ref="AF436:AH436"/>
    <mergeCell ref="C437:K437"/>
    <mergeCell ref="P437:Q437"/>
    <mergeCell ref="V437:W437"/>
    <mergeCell ref="X437:Y437"/>
    <mergeCell ref="C438:K438"/>
    <mergeCell ref="P438:Q438"/>
    <mergeCell ref="V438:W438"/>
    <mergeCell ref="X438:Y438"/>
    <mergeCell ref="Z439:AB439"/>
    <mergeCell ref="AC439:AE439"/>
    <mergeCell ref="AF439:AH439"/>
    <mergeCell ref="Z438:AB438"/>
    <mergeCell ref="AC438:AE438"/>
    <mergeCell ref="AF438:AH438"/>
    <mergeCell ref="C439:K439"/>
    <mergeCell ref="P439:Q439"/>
    <mergeCell ref="V439:W439"/>
    <mergeCell ref="X439:Y439"/>
    <mergeCell ref="C440:K440"/>
    <mergeCell ref="P440:Q440"/>
    <mergeCell ref="V440:W440"/>
    <mergeCell ref="X440:Y440"/>
    <mergeCell ref="Z441:AB441"/>
    <mergeCell ref="Z440:AB440"/>
    <mergeCell ref="AC440:AE440"/>
    <mergeCell ref="AF440:AH440"/>
    <mergeCell ref="R441:S441"/>
    <mergeCell ref="T441:U441"/>
    <mergeCell ref="V441:W441"/>
    <mergeCell ref="X441:Y441"/>
    <mergeCell ref="A441:K441"/>
    <mergeCell ref="L441:M441"/>
    <mergeCell ref="N441:O441"/>
    <mergeCell ref="P441:Q441"/>
    <mergeCell ref="P442:Q442"/>
    <mergeCell ref="V442:W442"/>
    <mergeCell ref="Z442:AB442"/>
    <mergeCell ref="AC442:AE442"/>
    <mergeCell ref="AK443:AL443"/>
    <mergeCell ref="AC1:AE1"/>
    <mergeCell ref="AC2:AE2"/>
    <mergeCell ref="AF442:AH442"/>
    <mergeCell ref="AE443:AF443"/>
    <mergeCell ref="AG443:AH443"/>
    <mergeCell ref="AI443:AJ443"/>
    <mergeCell ref="AC441:AE441"/>
    <mergeCell ref="AF441:AH441"/>
    <mergeCell ref="AI410:AL410"/>
    <mergeCell ref="AI11:AL13"/>
    <mergeCell ref="AM11:AP13"/>
    <mergeCell ref="AM14:AP14"/>
    <mergeCell ref="AI14:AL14"/>
    <mergeCell ref="AI15:AL15"/>
    <mergeCell ref="AI16:AL16"/>
    <mergeCell ref="AI18:AL18"/>
    <mergeCell ref="AI19:AL19"/>
    <mergeCell ref="AI17:AL17"/>
    <mergeCell ref="AI20:AL20"/>
    <mergeCell ref="AI21:AL21"/>
    <mergeCell ref="AI22:AL22"/>
    <mergeCell ref="AI23:AL23"/>
    <mergeCell ref="AI24:AL24"/>
    <mergeCell ref="AI25:AL25"/>
    <mergeCell ref="AI26:AL26"/>
    <mergeCell ref="AI27:AL27"/>
    <mergeCell ref="AI28:AL28"/>
    <mergeCell ref="AI29:AL29"/>
    <mergeCell ref="AI30:AL30"/>
    <mergeCell ref="AI31:AL31"/>
    <mergeCell ref="AI32:AL32"/>
    <mergeCell ref="AI33:AL33"/>
    <mergeCell ref="AI34:AL34"/>
    <mergeCell ref="AI35:AL35"/>
    <mergeCell ref="AI36:AL36"/>
    <mergeCell ref="AI37:AL37"/>
    <mergeCell ref="AI38:AL38"/>
    <mergeCell ref="AI39:AL39"/>
    <mergeCell ref="AI40:AL40"/>
    <mergeCell ref="AI41:AL41"/>
    <mergeCell ref="AI44:AL44"/>
    <mergeCell ref="AM15:AP15"/>
    <mergeCell ref="AM16:AP16"/>
    <mergeCell ref="AM17:AP17"/>
    <mergeCell ref="AM18:AP18"/>
    <mergeCell ref="AM19:AP19"/>
    <mergeCell ref="AM20:AP20"/>
    <mergeCell ref="AM21:AP21"/>
    <mergeCell ref="AM22:AP22"/>
    <mergeCell ref="AM23:AP23"/>
    <mergeCell ref="AM24:AP24"/>
    <mergeCell ref="AM25:AP25"/>
    <mergeCell ref="AM34:AP34"/>
    <mergeCell ref="AM35:AP35"/>
    <mergeCell ref="AM26:AP26"/>
    <mergeCell ref="AM27:AP27"/>
    <mergeCell ref="AM28:AP28"/>
    <mergeCell ref="AM29:AP29"/>
    <mergeCell ref="K4:AF4"/>
    <mergeCell ref="AE8:AP8"/>
    <mergeCell ref="AE9:AP9"/>
    <mergeCell ref="AM40:AP40"/>
    <mergeCell ref="AM30:AP30"/>
    <mergeCell ref="AM31:AP31"/>
    <mergeCell ref="AM38:AP38"/>
    <mergeCell ref="AM39:AP39"/>
    <mergeCell ref="AM32:AP32"/>
    <mergeCell ref="AM33:AP33"/>
    <mergeCell ref="AM41:AP41"/>
    <mergeCell ref="AM42:AP42"/>
    <mergeCell ref="AM43:AP43"/>
    <mergeCell ref="AM36:AP36"/>
    <mergeCell ref="AM37:AP37"/>
    <mergeCell ref="AI59:AL59"/>
    <mergeCell ref="AM59:AP59"/>
    <mergeCell ref="AI60:AL60"/>
    <mergeCell ref="AM60:AP60"/>
    <mergeCell ref="AI61:AL61"/>
    <mergeCell ref="AM61:AP61"/>
    <mergeCell ref="AI62:AL62"/>
    <mergeCell ref="AM62:AP62"/>
    <mergeCell ref="AI63:AL63"/>
    <mergeCell ref="AM63:AP63"/>
    <mergeCell ref="AI64:AL64"/>
    <mergeCell ref="AM64:AP64"/>
    <mergeCell ref="AI65:AL65"/>
    <mergeCell ref="AM65:AP65"/>
    <mergeCell ref="AI66:AL66"/>
    <mergeCell ref="AM66:AP66"/>
    <mergeCell ref="AI67:AL67"/>
    <mergeCell ref="AM67:AP67"/>
    <mergeCell ref="AI68:AL68"/>
    <mergeCell ref="AM68:AP68"/>
    <mergeCell ref="AI69:AL69"/>
    <mergeCell ref="AM69:AP69"/>
    <mergeCell ref="AI70:AL70"/>
    <mergeCell ref="AM70:AP70"/>
    <mergeCell ref="AI71:AL71"/>
    <mergeCell ref="AM71:AP71"/>
    <mergeCell ref="AI72:AL72"/>
    <mergeCell ref="AM72:AP72"/>
    <mergeCell ref="AI73:AL73"/>
    <mergeCell ref="AM73:AP73"/>
    <mergeCell ref="AI74:AL74"/>
    <mergeCell ref="AM74:AP74"/>
    <mergeCell ref="AI75:AL75"/>
    <mergeCell ref="AM75:AP75"/>
    <mergeCell ref="AI76:AL76"/>
    <mergeCell ref="AM76:AP76"/>
    <mergeCell ref="AI77:AL77"/>
    <mergeCell ref="AM77:AP77"/>
    <mergeCell ref="AI78:AL78"/>
    <mergeCell ref="AM78:AP78"/>
    <mergeCell ref="AI79:AL79"/>
    <mergeCell ref="AM79:AP79"/>
    <mergeCell ref="AI80:AL80"/>
    <mergeCell ref="AM80:AP80"/>
    <mergeCell ref="AI81:AL81"/>
    <mergeCell ref="AM81:AP81"/>
    <mergeCell ref="AI82:AL82"/>
    <mergeCell ref="AM82:AP82"/>
    <mergeCell ref="AI83:AL83"/>
    <mergeCell ref="AM83:AP83"/>
    <mergeCell ref="AI84:AL84"/>
    <mergeCell ref="AM84:AP84"/>
    <mergeCell ref="AI85:AL85"/>
    <mergeCell ref="AM85:AP85"/>
    <mergeCell ref="AI86:AL86"/>
    <mergeCell ref="AM86:AP86"/>
    <mergeCell ref="AI87:AL87"/>
    <mergeCell ref="AM87:AP87"/>
    <mergeCell ref="AI88:AL88"/>
    <mergeCell ref="AM88:AP88"/>
    <mergeCell ref="AM89:AP89"/>
    <mergeCell ref="K92:AF92"/>
    <mergeCell ref="AN92:AO92"/>
    <mergeCell ref="AC93:AP93"/>
    <mergeCell ref="R93:Z93"/>
    <mergeCell ref="AA93:AB95"/>
    <mergeCell ref="N94:Q94"/>
    <mergeCell ref="S94:Y94"/>
    <mergeCell ref="V95:Z95"/>
    <mergeCell ref="AC95:AP95"/>
    <mergeCell ref="AE96:AP96"/>
    <mergeCell ref="AE97:AP97"/>
    <mergeCell ref="AI99:AL101"/>
    <mergeCell ref="AM99:AP101"/>
    <mergeCell ref="AC99:AE99"/>
    <mergeCell ref="AF99:AH99"/>
    <mergeCell ref="AA96:AD96"/>
    <mergeCell ref="AA97:AD97"/>
    <mergeCell ref="AM102:AP102"/>
    <mergeCell ref="AI103:AL103"/>
    <mergeCell ref="AM103:AP103"/>
    <mergeCell ref="AI104:AL104"/>
    <mergeCell ref="AM104:AP104"/>
    <mergeCell ref="AI102:AL102"/>
    <mergeCell ref="AI105:AL105"/>
    <mergeCell ref="AM105:AP105"/>
    <mergeCell ref="AI106:AL106"/>
    <mergeCell ref="AM106:AP106"/>
    <mergeCell ref="AI107:AL107"/>
    <mergeCell ref="AM107:AP107"/>
    <mergeCell ref="AI108:AL108"/>
    <mergeCell ref="AM108:AP108"/>
    <mergeCell ref="AI109:AL109"/>
    <mergeCell ref="AM109:AP109"/>
    <mergeCell ref="AI110:AL110"/>
    <mergeCell ref="AM110:AP110"/>
    <mergeCell ref="AI111:AL111"/>
    <mergeCell ref="AM111:AP111"/>
    <mergeCell ref="AI112:AL112"/>
    <mergeCell ref="AM112:AP112"/>
    <mergeCell ref="AI113:AL113"/>
    <mergeCell ref="AM113:AP113"/>
    <mergeCell ref="AI114:AL114"/>
    <mergeCell ref="AM114:AP114"/>
    <mergeCell ref="AI115:AL115"/>
    <mergeCell ref="AM115:AP115"/>
    <mergeCell ref="AI116:AL116"/>
    <mergeCell ref="AM116:AP116"/>
    <mergeCell ref="AI117:AL117"/>
    <mergeCell ref="AM117:AP117"/>
    <mergeCell ref="AI118:AL118"/>
    <mergeCell ref="AM118:AP118"/>
    <mergeCell ref="AI119:AL119"/>
    <mergeCell ref="AM119:AP119"/>
    <mergeCell ref="AI120:AL120"/>
    <mergeCell ref="AM120:AP120"/>
    <mergeCell ref="AI121:AL121"/>
    <mergeCell ref="AM121:AP121"/>
    <mergeCell ref="AI122:AL122"/>
    <mergeCell ref="AM122:AP122"/>
    <mergeCell ref="AI123:AL123"/>
    <mergeCell ref="AM123:AP123"/>
    <mergeCell ref="AI124:AL124"/>
    <mergeCell ref="AM124:AP124"/>
    <mergeCell ref="AI125:AL125"/>
    <mergeCell ref="AM125:AP125"/>
    <mergeCell ref="AI126:AL126"/>
    <mergeCell ref="AM126:AP126"/>
    <mergeCell ref="AI127:AL127"/>
    <mergeCell ref="AM127:AP127"/>
    <mergeCell ref="AI128:AL128"/>
    <mergeCell ref="AM128:AP128"/>
    <mergeCell ref="AI129:AL129"/>
    <mergeCell ref="AM129:AP129"/>
    <mergeCell ref="AI130:AL130"/>
    <mergeCell ref="AM130:AP130"/>
    <mergeCell ref="AI131:AL131"/>
    <mergeCell ref="AM131:AP131"/>
    <mergeCell ref="AI132:AL132"/>
    <mergeCell ref="AM132:AP132"/>
    <mergeCell ref="AM133:AP133"/>
    <mergeCell ref="K136:AF136"/>
    <mergeCell ref="AN136:AO136"/>
    <mergeCell ref="AC137:AP137"/>
    <mergeCell ref="R137:Z137"/>
    <mergeCell ref="AA137:AB139"/>
    <mergeCell ref="N138:Q138"/>
    <mergeCell ref="S138:Y138"/>
    <mergeCell ref="V139:Z139"/>
    <mergeCell ref="AC139:AP139"/>
    <mergeCell ref="AE140:AP140"/>
    <mergeCell ref="AE141:AP141"/>
    <mergeCell ref="AI143:AL145"/>
    <mergeCell ref="AM143:AP145"/>
    <mergeCell ref="AC143:AE143"/>
    <mergeCell ref="AF143:AH143"/>
    <mergeCell ref="AA140:AD140"/>
    <mergeCell ref="AA141:AD141"/>
    <mergeCell ref="AM146:AP146"/>
    <mergeCell ref="AI147:AL147"/>
    <mergeCell ref="AM147:AP147"/>
    <mergeCell ref="AI148:AL148"/>
    <mergeCell ref="AM148:AP148"/>
    <mergeCell ref="AI146:AL146"/>
    <mergeCell ref="AI149:AL149"/>
    <mergeCell ref="AM149:AP149"/>
    <mergeCell ref="AI150:AL150"/>
    <mergeCell ref="AM150:AP150"/>
    <mergeCell ref="AI151:AL151"/>
    <mergeCell ref="AM151:AP151"/>
    <mergeCell ref="AI152:AL152"/>
    <mergeCell ref="AM152:AP152"/>
    <mergeCell ref="AI153:AL153"/>
    <mergeCell ref="AM153:AP153"/>
    <mergeCell ref="AI154:AL154"/>
    <mergeCell ref="AM154:AP154"/>
    <mergeCell ref="AI155:AL155"/>
    <mergeCell ref="AM155:AP155"/>
    <mergeCell ref="AI156:AL156"/>
    <mergeCell ref="AM156:AP156"/>
    <mergeCell ref="AI157:AL157"/>
    <mergeCell ref="AM157:AP157"/>
    <mergeCell ref="AI158:AL158"/>
    <mergeCell ref="AM158:AP158"/>
    <mergeCell ref="AI159:AL159"/>
    <mergeCell ref="AM159:AP159"/>
    <mergeCell ref="AI160:AL160"/>
    <mergeCell ref="AM160:AP160"/>
    <mergeCell ref="AI161:AL161"/>
    <mergeCell ref="AM161:AP161"/>
    <mergeCell ref="AI162:AL162"/>
    <mergeCell ref="AM162:AP162"/>
    <mergeCell ref="AI163:AL163"/>
    <mergeCell ref="AM163:AP163"/>
    <mergeCell ref="AI164:AL164"/>
    <mergeCell ref="AM164:AP164"/>
    <mergeCell ref="AI165:AL165"/>
    <mergeCell ref="AM165:AP165"/>
    <mergeCell ref="AI166:AL166"/>
    <mergeCell ref="AM166:AP166"/>
    <mergeCell ref="AI167:AL167"/>
    <mergeCell ref="AM167:AP167"/>
    <mergeCell ref="AI168:AL168"/>
    <mergeCell ref="AM168:AP168"/>
    <mergeCell ref="AI169:AL169"/>
    <mergeCell ref="AM169:AP169"/>
    <mergeCell ref="AI170:AL170"/>
    <mergeCell ref="AM170:AP170"/>
    <mergeCell ref="AI171:AL171"/>
    <mergeCell ref="AM171:AP171"/>
    <mergeCell ref="AI172:AL172"/>
    <mergeCell ref="AM172:AP172"/>
    <mergeCell ref="AI173:AL173"/>
    <mergeCell ref="AM173:AP173"/>
    <mergeCell ref="AI174:AL174"/>
    <mergeCell ref="AM174:AP174"/>
    <mergeCell ref="AI175:AL175"/>
    <mergeCell ref="AM175:AP175"/>
    <mergeCell ref="AI176:AL176"/>
    <mergeCell ref="AM176:AP176"/>
    <mergeCell ref="AM177:AP177"/>
    <mergeCell ref="K180:AF180"/>
    <mergeCell ref="AN180:AO180"/>
    <mergeCell ref="AC181:AP181"/>
    <mergeCell ref="R181:Z181"/>
    <mergeCell ref="AA181:AB183"/>
    <mergeCell ref="N182:Q182"/>
    <mergeCell ref="S182:Y182"/>
    <mergeCell ref="V183:Z183"/>
    <mergeCell ref="AC183:AP183"/>
    <mergeCell ref="AE184:AP184"/>
    <mergeCell ref="AE185:AP185"/>
    <mergeCell ref="AI187:AL189"/>
    <mergeCell ref="AM187:AP189"/>
    <mergeCell ref="AC187:AE187"/>
    <mergeCell ref="AF187:AH187"/>
    <mergeCell ref="AA184:AD184"/>
    <mergeCell ref="AA185:AD185"/>
    <mergeCell ref="AM190:AP190"/>
    <mergeCell ref="AI191:AL191"/>
    <mergeCell ref="AM191:AP191"/>
    <mergeCell ref="AI192:AL192"/>
    <mergeCell ref="AM192:AP192"/>
    <mergeCell ref="AI190:AL190"/>
    <mergeCell ref="AI193:AL193"/>
    <mergeCell ref="AM193:AP193"/>
    <mergeCell ref="AI194:AL194"/>
    <mergeCell ref="AM194:AP194"/>
    <mergeCell ref="AI195:AL195"/>
    <mergeCell ref="AM195:AP195"/>
    <mergeCell ref="AI196:AL196"/>
    <mergeCell ref="AM196:AP196"/>
    <mergeCell ref="AI197:AL197"/>
    <mergeCell ref="AM197:AP197"/>
    <mergeCell ref="AI198:AL198"/>
    <mergeCell ref="AM198:AP198"/>
    <mergeCell ref="AI199:AL199"/>
    <mergeCell ref="AM199:AP199"/>
    <mergeCell ref="AI200:AL200"/>
    <mergeCell ref="AM200:AP200"/>
    <mergeCell ref="AI201:AL201"/>
    <mergeCell ref="AM201:AP201"/>
    <mergeCell ref="AI202:AL202"/>
    <mergeCell ref="AM202:AP202"/>
    <mergeCell ref="AI203:AL203"/>
    <mergeCell ref="AM203:AP203"/>
    <mergeCell ref="AI204:AL204"/>
    <mergeCell ref="AM204:AP204"/>
    <mergeCell ref="AI205:AL205"/>
    <mergeCell ref="AM205:AP205"/>
    <mergeCell ref="AI206:AL206"/>
    <mergeCell ref="AM206:AP206"/>
    <mergeCell ref="AI207:AL207"/>
    <mergeCell ref="AM207:AP207"/>
    <mergeCell ref="AI208:AL208"/>
    <mergeCell ref="AM208:AP208"/>
    <mergeCell ref="AI209:AL209"/>
    <mergeCell ref="AM209:AP209"/>
    <mergeCell ref="AI210:AL210"/>
    <mergeCell ref="AM210:AP210"/>
    <mergeCell ref="AI211:AL211"/>
    <mergeCell ref="AM211:AP211"/>
    <mergeCell ref="AI212:AL212"/>
    <mergeCell ref="AM212:AP212"/>
    <mergeCell ref="AI213:AL213"/>
    <mergeCell ref="AM213:AP213"/>
    <mergeCell ref="AI214:AL214"/>
    <mergeCell ref="AM214:AP214"/>
    <mergeCell ref="AI215:AL215"/>
    <mergeCell ref="AM215:AP215"/>
    <mergeCell ref="AI216:AL216"/>
    <mergeCell ref="AM216:AP216"/>
    <mergeCell ref="AI217:AL217"/>
    <mergeCell ref="AM217:AP217"/>
    <mergeCell ref="AI218:AL218"/>
    <mergeCell ref="AM218:AP218"/>
    <mergeCell ref="AI219:AL219"/>
    <mergeCell ref="AM219:AP219"/>
    <mergeCell ref="AI220:AL220"/>
    <mergeCell ref="AM220:AP220"/>
    <mergeCell ref="AM221:AP221"/>
    <mergeCell ref="K224:AF224"/>
    <mergeCell ref="AN224:AO224"/>
    <mergeCell ref="AC225:AP225"/>
    <mergeCell ref="R225:Z225"/>
    <mergeCell ref="AA225:AB227"/>
    <mergeCell ref="N226:Q226"/>
    <mergeCell ref="S226:Y226"/>
    <mergeCell ref="V227:Z227"/>
    <mergeCell ref="AC227:AP227"/>
    <mergeCell ref="AE228:AP228"/>
    <mergeCell ref="AE229:AP229"/>
    <mergeCell ref="AI231:AL233"/>
    <mergeCell ref="AM231:AP233"/>
    <mergeCell ref="AC231:AE231"/>
    <mergeCell ref="AF231:AH231"/>
    <mergeCell ref="AA228:AD228"/>
    <mergeCell ref="AA229:AD229"/>
    <mergeCell ref="AM234:AP234"/>
    <mergeCell ref="AI235:AL235"/>
    <mergeCell ref="AM235:AP235"/>
    <mergeCell ref="AI236:AL236"/>
    <mergeCell ref="AM236:AP236"/>
    <mergeCell ref="AI234:AL234"/>
    <mergeCell ref="AI237:AL237"/>
    <mergeCell ref="AM237:AP237"/>
    <mergeCell ref="AI238:AL238"/>
    <mergeCell ref="AM238:AP238"/>
    <mergeCell ref="AI239:AL239"/>
    <mergeCell ref="AM239:AP239"/>
    <mergeCell ref="AI240:AL240"/>
    <mergeCell ref="AM240:AP240"/>
    <mergeCell ref="AI241:AL241"/>
    <mergeCell ref="AM241:AP241"/>
    <mergeCell ref="AI242:AL242"/>
    <mergeCell ref="AM242:AP242"/>
    <mergeCell ref="AI243:AL243"/>
    <mergeCell ref="AM243:AP243"/>
    <mergeCell ref="AI244:AL244"/>
    <mergeCell ref="AM244:AP244"/>
    <mergeCell ref="AI245:AL245"/>
    <mergeCell ref="AM245:AP245"/>
    <mergeCell ref="AI246:AL246"/>
    <mergeCell ref="AM246:AP246"/>
    <mergeCell ref="AI247:AL247"/>
    <mergeCell ref="AM247:AP247"/>
    <mergeCell ref="AI248:AL248"/>
    <mergeCell ref="AM248:AP248"/>
    <mergeCell ref="AI249:AL249"/>
    <mergeCell ref="AM249:AP249"/>
    <mergeCell ref="AI250:AL250"/>
    <mergeCell ref="AM250:AP250"/>
    <mergeCell ref="AI251:AL251"/>
    <mergeCell ref="AM251:AP251"/>
    <mergeCell ref="AI252:AL252"/>
    <mergeCell ref="AM252:AP252"/>
    <mergeCell ref="AI253:AL253"/>
    <mergeCell ref="AM253:AP253"/>
    <mergeCell ref="AI254:AL254"/>
    <mergeCell ref="AM254:AP254"/>
    <mergeCell ref="AI255:AL255"/>
    <mergeCell ref="AM255:AP255"/>
    <mergeCell ref="AI256:AL256"/>
    <mergeCell ref="AM256:AP256"/>
    <mergeCell ref="AI257:AL257"/>
    <mergeCell ref="AM257:AP257"/>
    <mergeCell ref="AI258:AL258"/>
    <mergeCell ref="AM258:AP258"/>
    <mergeCell ref="AI259:AL259"/>
    <mergeCell ref="AM259:AP259"/>
    <mergeCell ref="AI260:AL260"/>
    <mergeCell ref="AM260:AP260"/>
    <mergeCell ref="AI261:AL261"/>
    <mergeCell ref="AM261:AP261"/>
    <mergeCell ref="AI262:AL262"/>
    <mergeCell ref="AM262:AP262"/>
    <mergeCell ref="AI263:AL263"/>
    <mergeCell ref="AM263:AP263"/>
    <mergeCell ref="AI264:AL264"/>
    <mergeCell ref="AM264:AP264"/>
    <mergeCell ref="AM265:AP265"/>
    <mergeCell ref="K268:AF268"/>
    <mergeCell ref="AN268:AO268"/>
    <mergeCell ref="AC269:AP269"/>
    <mergeCell ref="R269:Z269"/>
    <mergeCell ref="AA269:AB271"/>
    <mergeCell ref="N270:Q270"/>
    <mergeCell ref="S270:Y270"/>
    <mergeCell ref="V271:Z271"/>
    <mergeCell ref="AC271:AP271"/>
    <mergeCell ref="AE272:AP272"/>
    <mergeCell ref="AE273:AP273"/>
    <mergeCell ref="AI275:AL277"/>
    <mergeCell ref="AM275:AP277"/>
    <mergeCell ref="AC275:AE275"/>
    <mergeCell ref="AF275:AH275"/>
    <mergeCell ref="AA272:AD272"/>
    <mergeCell ref="AA273:AD273"/>
    <mergeCell ref="AM278:AP278"/>
    <mergeCell ref="AI279:AL279"/>
    <mergeCell ref="AM279:AP279"/>
    <mergeCell ref="AI280:AL280"/>
    <mergeCell ref="AM280:AP280"/>
    <mergeCell ref="AI278:AL278"/>
    <mergeCell ref="AI281:AL281"/>
    <mergeCell ref="AM281:AP281"/>
    <mergeCell ref="AI282:AL282"/>
    <mergeCell ref="AM282:AP282"/>
    <mergeCell ref="AI283:AL283"/>
    <mergeCell ref="AM283:AP283"/>
    <mergeCell ref="AI284:AL284"/>
    <mergeCell ref="AM284:AP284"/>
    <mergeCell ref="AI285:AL285"/>
    <mergeCell ref="AM285:AP285"/>
    <mergeCell ref="AI286:AL286"/>
    <mergeCell ref="AM286:AP286"/>
    <mergeCell ref="AI287:AL287"/>
    <mergeCell ref="AM287:AP287"/>
    <mergeCell ref="AI288:AL288"/>
    <mergeCell ref="AM288:AP288"/>
    <mergeCell ref="AI289:AL289"/>
    <mergeCell ref="AM289:AP289"/>
    <mergeCell ref="AI290:AL290"/>
    <mergeCell ref="AM290:AP290"/>
    <mergeCell ref="AI291:AL291"/>
    <mergeCell ref="AM291:AP291"/>
    <mergeCell ref="AI292:AL292"/>
    <mergeCell ref="AM292:AP292"/>
    <mergeCell ref="AI293:AL293"/>
    <mergeCell ref="AM293:AP293"/>
    <mergeCell ref="AI294:AL294"/>
    <mergeCell ref="AM294:AP294"/>
    <mergeCell ref="AI295:AL295"/>
    <mergeCell ref="AM295:AP295"/>
    <mergeCell ref="AI296:AL296"/>
    <mergeCell ref="AM296:AP296"/>
    <mergeCell ref="AI297:AL297"/>
    <mergeCell ref="AM297:AP297"/>
    <mergeCell ref="AI298:AL298"/>
    <mergeCell ref="AM298:AP298"/>
    <mergeCell ref="AI299:AL299"/>
    <mergeCell ref="AM299:AP299"/>
    <mergeCell ref="AI300:AL300"/>
    <mergeCell ref="AM300:AP300"/>
    <mergeCell ref="AI301:AL301"/>
    <mergeCell ref="AM301:AP301"/>
    <mergeCell ref="AI302:AL302"/>
    <mergeCell ref="AM302:AP302"/>
    <mergeCell ref="AI303:AL303"/>
    <mergeCell ref="AM303:AP303"/>
    <mergeCell ref="AI304:AL304"/>
    <mergeCell ref="AM304:AP304"/>
    <mergeCell ref="AI305:AL305"/>
    <mergeCell ref="AM305:AP305"/>
    <mergeCell ref="AI306:AL306"/>
    <mergeCell ref="AM306:AP306"/>
    <mergeCell ref="AI307:AL307"/>
    <mergeCell ref="AM307:AP307"/>
    <mergeCell ref="AI308:AL308"/>
    <mergeCell ref="AM308:AP308"/>
    <mergeCell ref="AM309:AP309"/>
    <mergeCell ref="K312:AF312"/>
    <mergeCell ref="AN312:AO312"/>
    <mergeCell ref="AC313:AP313"/>
    <mergeCell ref="R313:Z313"/>
    <mergeCell ref="AA313:AB315"/>
    <mergeCell ref="N314:Q314"/>
    <mergeCell ref="S314:Y314"/>
    <mergeCell ref="V315:Z315"/>
    <mergeCell ref="AC315:AP315"/>
    <mergeCell ref="AE316:AP316"/>
    <mergeCell ref="AE317:AP317"/>
    <mergeCell ref="AI319:AL321"/>
    <mergeCell ref="AM319:AP321"/>
    <mergeCell ref="AC319:AE319"/>
    <mergeCell ref="AF319:AH319"/>
    <mergeCell ref="AA316:AD316"/>
    <mergeCell ref="AA317:AD317"/>
    <mergeCell ref="AM322:AP322"/>
    <mergeCell ref="AI323:AL323"/>
    <mergeCell ref="AM323:AP323"/>
    <mergeCell ref="AI324:AL324"/>
    <mergeCell ref="AM324:AP324"/>
    <mergeCell ref="AI322:AL322"/>
    <mergeCell ref="AI325:AL325"/>
    <mergeCell ref="AM325:AP325"/>
    <mergeCell ref="AI326:AL326"/>
    <mergeCell ref="AM326:AP326"/>
    <mergeCell ref="AI327:AL327"/>
    <mergeCell ref="AM327:AP327"/>
    <mergeCell ref="AI328:AL328"/>
    <mergeCell ref="AM328:AP328"/>
    <mergeCell ref="AI329:AL329"/>
    <mergeCell ref="AM329:AP329"/>
    <mergeCell ref="AI330:AL330"/>
    <mergeCell ref="AM330:AP330"/>
    <mergeCell ref="AI331:AL331"/>
    <mergeCell ref="AM331:AP331"/>
    <mergeCell ref="AI332:AL332"/>
    <mergeCell ref="AM332:AP332"/>
    <mergeCell ref="AI333:AL333"/>
    <mergeCell ref="AM333:AP333"/>
    <mergeCell ref="AI334:AL334"/>
    <mergeCell ref="AM334:AP334"/>
    <mergeCell ref="AI335:AL335"/>
    <mergeCell ref="AM335:AP335"/>
    <mergeCell ref="AI336:AL336"/>
    <mergeCell ref="AM336:AP336"/>
    <mergeCell ref="AI337:AL337"/>
    <mergeCell ref="AM337:AP337"/>
    <mergeCell ref="AI338:AL338"/>
    <mergeCell ref="AM338:AP338"/>
    <mergeCell ref="AI339:AL339"/>
    <mergeCell ref="AM339:AP339"/>
    <mergeCell ref="AI340:AL340"/>
    <mergeCell ref="AM340:AP340"/>
    <mergeCell ref="AI341:AL341"/>
    <mergeCell ref="AM341:AP341"/>
    <mergeCell ref="AI342:AL342"/>
    <mergeCell ref="AM342:AP342"/>
    <mergeCell ref="AI343:AL343"/>
    <mergeCell ref="AM343:AP343"/>
    <mergeCell ref="AI344:AL344"/>
    <mergeCell ref="AM344:AP344"/>
    <mergeCell ref="AI345:AL345"/>
    <mergeCell ref="AM345:AP345"/>
    <mergeCell ref="AI346:AL346"/>
    <mergeCell ref="AM346:AP346"/>
    <mergeCell ref="AI347:AL347"/>
    <mergeCell ref="AM347:AP347"/>
    <mergeCell ref="AI348:AL348"/>
    <mergeCell ref="AM348:AP348"/>
    <mergeCell ref="AI349:AL349"/>
    <mergeCell ref="AM349:AP349"/>
    <mergeCell ref="AI350:AL350"/>
    <mergeCell ref="AM350:AP350"/>
    <mergeCell ref="AI351:AL351"/>
    <mergeCell ref="AM351:AP351"/>
    <mergeCell ref="AI352:AL352"/>
    <mergeCell ref="AM352:AP352"/>
    <mergeCell ref="AM353:AP353"/>
    <mergeCell ref="K356:AF356"/>
    <mergeCell ref="AN356:AO356"/>
    <mergeCell ref="AC357:AP357"/>
    <mergeCell ref="R357:Z357"/>
    <mergeCell ref="AA357:AB359"/>
    <mergeCell ref="N358:Q358"/>
    <mergeCell ref="S358:Y358"/>
    <mergeCell ref="V359:Z359"/>
    <mergeCell ref="AC359:AP359"/>
    <mergeCell ref="AE360:AP360"/>
    <mergeCell ref="AE361:AP361"/>
    <mergeCell ref="AI363:AL365"/>
    <mergeCell ref="AM363:AP365"/>
    <mergeCell ref="AC363:AE363"/>
    <mergeCell ref="AF363:AH363"/>
    <mergeCell ref="AA360:AD360"/>
    <mergeCell ref="AA361:AD361"/>
    <mergeCell ref="AM366:AP366"/>
    <mergeCell ref="AI367:AL367"/>
    <mergeCell ref="AM367:AP367"/>
    <mergeCell ref="AI368:AL368"/>
    <mergeCell ref="AM368:AP368"/>
    <mergeCell ref="AI366:AL366"/>
    <mergeCell ref="AI369:AL369"/>
    <mergeCell ref="AM369:AP369"/>
    <mergeCell ref="AI370:AL370"/>
    <mergeCell ref="AM370:AP370"/>
    <mergeCell ref="AI371:AL371"/>
    <mergeCell ref="AM371:AP371"/>
    <mergeCell ref="AI372:AL372"/>
    <mergeCell ref="AM372:AP372"/>
    <mergeCell ref="AI373:AL373"/>
    <mergeCell ref="AM373:AP373"/>
    <mergeCell ref="AI374:AL374"/>
    <mergeCell ref="AM374:AP374"/>
    <mergeCell ref="AI375:AL375"/>
    <mergeCell ref="AM375:AP375"/>
    <mergeCell ref="AI376:AL376"/>
    <mergeCell ref="AM376:AP376"/>
    <mergeCell ref="AI377:AL377"/>
    <mergeCell ref="AM377:AP377"/>
    <mergeCell ref="AI378:AL378"/>
    <mergeCell ref="AM378:AP378"/>
    <mergeCell ref="AI379:AL379"/>
    <mergeCell ref="AM379:AP379"/>
    <mergeCell ref="AI380:AL380"/>
    <mergeCell ref="AM380:AP380"/>
    <mergeCell ref="AI381:AL381"/>
    <mergeCell ref="AM381:AP381"/>
    <mergeCell ref="AI382:AL382"/>
    <mergeCell ref="AM382:AP382"/>
    <mergeCell ref="AI383:AL383"/>
    <mergeCell ref="AM383:AP383"/>
    <mergeCell ref="AI384:AL384"/>
    <mergeCell ref="AM384:AP384"/>
    <mergeCell ref="AI385:AL385"/>
    <mergeCell ref="AM385:AP385"/>
    <mergeCell ref="AI386:AL386"/>
    <mergeCell ref="AM386:AP386"/>
    <mergeCell ref="AI387:AL387"/>
    <mergeCell ref="AM387:AP387"/>
    <mergeCell ref="AI388:AL388"/>
    <mergeCell ref="AM388:AP388"/>
    <mergeCell ref="AI389:AL389"/>
    <mergeCell ref="AM389:AP389"/>
    <mergeCell ref="AI390:AL390"/>
    <mergeCell ref="AM390:AP390"/>
    <mergeCell ref="AI391:AL391"/>
    <mergeCell ref="AM391:AP391"/>
    <mergeCell ref="AI392:AL392"/>
    <mergeCell ref="AM392:AP392"/>
    <mergeCell ref="AI393:AL393"/>
    <mergeCell ref="AM393:AP393"/>
    <mergeCell ref="AI394:AL394"/>
    <mergeCell ref="AM394:AP394"/>
    <mergeCell ref="AI395:AL395"/>
    <mergeCell ref="AM395:AP395"/>
    <mergeCell ref="AI396:AL396"/>
    <mergeCell ref="AM396:AP396"/>
    <mergeCell ref="AM397:AP397"/>
    <mergeCell ref="K400:AF400"/>
    <mergeCell ref="AN400:AO400"/>
    <mergeCell ref="AC401:AP401"/>
    <mergeCell ref="R401:Z401"/>
    <mergeCell ref="AA401:AB403"/>
    <mergeCell ref="N402:Q402"/>
    <mergeCell ref="S402:Y402"/>
    <mergeCell ref="V403:Z403"/>
    <mergeCell ref="AC403:AP403"/>
    <mergeCell ref="AE404:AP404"/>
    <mergeCell ref="AE405:AP405"/>
    <mergeCell ref="AI407:AL409"/>
    <mergeCell ref="AM407:AP409"/>
    <mergeCell ref="AC407:AE407"/>
    <mergeCell ref="AF407:AH407"/>
    <mergeCell ref="AA404:AD404"/>
    <mergeCell ref="AA405:AD405"/>
    <mergeCell ref="AM410:AP410"/>
    <mergeCell ref="AI411:AL411"/>
    <mergeCell ref="AM411:AP411"/>
    <mergeCell ref="AI412:AL412"/>
    <mergeCell ref="AM412:AP412"/>
    <mergeCell ref="AI413:AL413"/>
    <mergeCell ref="AM413:AP413"/>
    <mergeCell ref="AI414:AL414"/>
    <mergeCell ref="AM414:AP414"/>
    <mergeCell ref="AI415:AL415"/>
    <mergeCell ref="AM415:AP415"/>
    <mergeCell ref="AI416:AL416"/>
    <mergeCell ref="AM416:AP416"/>
    <mergeCell ref="AI417:AL417"/>
    <mergeCell ref="AM417:AP417"/>
    <mergeCell ref="AI418:AL418"/>
    <mergeCell ref="AM418:AP418"/>
    <mergeCell ref="AI419:AL419"/>
    <mergeCell ref="AM419:AP419"/>
    <mergeCell ref="AI420:AL420"/>
    <mergeCell ref="AM420:AP420"/>
    <mergeCell ref="AI421:AL421"/>
    <mergeCell ref="AM421:AP421"/>
    <mergeCell ref="AI422:AL422"/>
    <mergeCell ref="AM422:AP422"/>
    <mergeCell ref="AI423:AL423"/>
    <mergeCell ref="AM423:AP423"/>
    <mergeCell ref="AI424:AL424"/>
    <mergeCell ref="AM424:AP424"/>
    <mergeCell ref="AI425:AL425"/>
    <mergeCell ref="AM425:AP425"/>
    <mergeCell ref="AI426:AL426"/>
    <mergeCell ref="AM426:AP426"/>
    <mergeCell ref="AI427:AL427"/>
    <mergeCell ref="AM427:AP427"/>
    <mergeCell ref="AI428:AL428"/>
    <mergeCell ref="AM428:AP428"/>
    <mergeCell ref="AI429:AL429"/>
    <mergeCell ref="AM429:AP429"/>
    <mergeCell ref="AI430:AL430"/>
    <mergeCell ref="AM430:AP430"/>
    <mergeCell ref="AI431:AL431"/>
    <mergeCell ref="AM431:AP431"/>
    <mergeCell ref="AI432:AL432"/>
    <mergeCell ref="AM432:AP432"/>
    <mergeCell ref="AI433:AL433"/>
    <mergeCell ref="AM433:AP433"/>
    <mergeCell ref="AI434:AL434"/>
    <mergeCell ref="AM434:AP434"/>
    <mergeCell ref="AI435:AL435"/>
    <mergeCell ref="AM435:AP435"/>
    <mergeCell ref="AI436:AL436"/>
    <mergeCell ref="AM436:AP436"/>
    <mergeCell ref="AI437:AL437"/>
    <mergeCell ref="AM437:AP437"/>
    <mergeCell ref="AI438:AL438"/>
    <mergeCell ref="AM438:AP438"/>
    <mergeCell ref="AI441:AL441"/>
    <mergeCell ref="AM441:AP441"/>
    <mergeCell ref="AI439:AL439"/>
    <mergeCell ref="AM439:AP439"/>
    <mergeCell ref="AI440:AL440"/>
    <mergeCell ref="AM440:AP440"/>
  </mergeCells>
  <conditionalFormatting sqref="AC2:AE2">
    <cfRule type="cellIs" priority="1" dxfId="0" operator="lessThan" stopIfTrue="1">
      <formula>0</formula>
    </cfRule>
  </conditionalFormatting>
  <conditionalFormatting sqref="W2:AB2">
    <cfRule type="cellIs" priority="2" dxfId="1" operator="equal" stopIfTrue="1">
      <formula>"超過"</formula>
    </cfRule>
  </conditionalFormatting>
  <dataValidations count="7">
    <dataValidation type="whole" allowBlank="1" showInputMessage="1" showErrorMessage="1" sqref="F4:G4 F48:G48">
      <formula1>1</formula1>
      <formula2>12</formula2>
    </dataValidation>
    <dataValidation type="whole" allowBlank="1" showInputMessage="1" showErrorMessage="1" sqref="C4:D4 C48:D48">
      <formula1>18</formula1>
      <formula2>99</formula2>
    </dataValidation>
    <dataValidation type="whole" operator="greaterThanOrEqual" allowBlank="1" showInputMessage="1" showErrorMessage="1" sqref="F2 Q2">
      <formula1>0</formula1>
    </dataValidation>
    <dataValidation type="decimal" operator="greaterThanOrEqual" allowBlank="1" showInputMessage="1" showErrorMessage="1" sqref="E7:M7 E51:M51">
      <formula1>0</formula1>
    </dataValidation>
    <dataValidation type="list" showInputMessage="1" showErrorMessage="1" sqref="A2:E2">
      <formula1>"上限あり,上限なし"</formula1>
    </dataValidation>
    <dataValidation type="whole" allowBlank="1" showInputMessage="1" showErrorMessage="1" sqref="AC6:AL6">
      <formula1>0</formula1>
      <formula2>9</formula2>
    </dataValidation>
    <dataValidation type="list" allowBlank="1" showInputMessage="1" showErrorMessage="1" sqref="V14:W44 V58:W88 V102:W132 V146:W176 V190:W220 V234:W264 V278:W308 V322:W352 V366:W396 V410:W440">
      <formula1>"0.5,1,1.5,2,2.5,3,3.5,4,4.5,5,5.5,6,6.5,7,7.5,8,8.5,9,9.5,10,10.5,11,11.5,12,12.5,13,13.5,14,14.5,15,15.5,16,16.5,17,17.5,18,18.5,19,19.5,20,20.5,21,21.5,22,22.5,23,23.5"</formula1>
    </dataValidation>
  </dataValidations>
  <printOptions horizontalCentered="1"/>
  <pageMargins left="0.5118110236220472" right="0.1968503937007874" top="0.6299212598425197" bottom="0.5511811023622047" header="0.4330708661417323" footer="0.3937007874015748"/>
  <pageSetup errors="blank" fitToHeight="1" fitToWidth="1" horizontalDpi="600" verticalDpi="600" orientation="portrait" paperSize="9" scale="88" r:id="rId4"/>
  <headerFooter alignWithMargins="0">
    <oddHeader>&amp;L様式第　号</oddHead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view="pageBreakPreview" zoomScaleSheetLayoutView="100" workbookViewId="0" topLeftCell="A1">
      <selection activeCell="A1" sqref="A1:D1"/>
    </sheetView>
  </sheetViews>
  <sheetFormatPr defaultColWidth="9.00390625" defaultRowHeight="13.5"/>
  <cols>
    <col min="1" max="7" width="6.875" style="13" customWidth="1"/>
    <col min="8" max="8" width="10.125" style="13" customWidth="1"/>
    <col min="9" max="9" width="3.625" style="13" customWidth="1"/>
    <col min="10" max="10" width="6.875" style="13" customWidth="1"/>
    <col min="11" max="11" width="10.125" style="13" customWidth="1"/>
    <col min="12" max="12" width="3.625" style="13" customWidth="1"/>
  </cols>
  <sheetData>
    <row r="1" spans="1:11" s="13" customFormat="1" ht="21" customHeight="1">
      <c r="A1" s="226" t="s">
        <v>50</v>
      </c>
      <c r="B1" s="226"/>
      <c r="C1" s="226"/>
      <c r="D1" s="226"/>
      <c r="E1" s="227">
        <f>name_fday</f>
      </c>
      <c r="F1" s="227"/>
      <c r="G1" s="227"/>
      <c r="H1" s="228"/>
      <c r="I1" s="228"/>
      <c r="J1" s="229"/>
      <c r="K1" s="229"/>
    </row>
    <row r="2" spans="1:12" s="13" customFormat="1" ht="13.5">
      <c r="A2" s="213" t="s">
        <v>51</v>
      </c>
      <c r="B2" s="213"/>
      <c r="C2" s="214">
        <f>IF('サービス入力'!R5="","",IF('サービス入力'!S6="",'サービス入力'!R5&amp;"様",'サービス入力'!R5&amp;"様(利用者："&amp;'サービス入力'!S6&amp;"様)"))</f>
      </c>
      <c r="D2" s="214"/>
      <c r="E2" s="214"/>
      <c r="F2" s="214"/>
      <c r="G2" s="214"/>
      <c r="H2" s="13" t="s">
        <v>52</v>
      </c>
      <c r="I2" s="215" t="s">
        <v>53</v>
      </c>
      <c r="J2" s="215"/>
      <c r="K2" s="215"/>
      <c r="L2" s="215"/>
    </row>
    <row r="3" spans="1:12" s="13" customFormat="1" ht="13.5">
      <c r="A3" s="214">
        <f>IF(C3="","","費用負担者氏名：")</f>
      </c>
      <c r="B3" s="214"/>
      <c r="C3" s="218"/>
      <c r="D3" s="218"/>
      <c r="E3" s="218"/>
      <c r="F3" s="218"/>
      <c r="G3" s="219">
        <f>IF('サービス入力'!AC7="","",'サービス入力'!AC7)</f>
      </c>
      <c r="H3" s="220"/>
      <c r="I3" s="220"/>
      <c r="J3" s="220"/>
      <c r="K3" s="220"/>
      <c r="L3" s="221"/>
    </row>
    <row r="4" spans="1:12" s="13" customFormat="1" ht="13.5">
      <c r="A4" s="14" t="s">
        <v>54</v>
      </c>
      <c r="B4" s="225" t="s">
        <v>55</v>
      </c>
      <c r="C4" s="225"/>
      <c r="D4" s="225"/>
      <c r="E4" s="225"/>
      <c r="G4" s="222"/>
      <c r="H4" s="223"/>
      <c r="I4" s="223"/>
      <c r="J4" s="223"/>
      <c r="K4" s="223"/>
      <c r="L4" s="224"/>
    </row>
    <row r="5" spans="1:12" s="13" customFormat="1" ht="13.5" customHeight="1">
      <c r="A5" s="14" t="s">
        <v>56</v>
      </c>
      <c r="B5" s="230" t="s">
        <v>57</v>
      </c>
      <c r="C5" s="230"/>
      <c r="D5" s="230"/>
      <c r="E5" s="230"/>
      <c r="F5" s="230"/>
      <c r="G5" s="15" t="s">
        <v>58</v>
      </c>
      <c r="H5" s="231" t="s">
        <v>57</v>
      </c>
      <c r="I5" s="231"/>
      <c r="J5" s="231"/>
      <c r="K5" s="231"/>
      <c r="L5" s="232"/>
    </row>
    <row r="6" spans="2:12" s="13" customFormat="1" ht="13.5" customHeight="1">
      <c r="B6" s="230"/>
      <c r="C6" s="230"/>
      <c r="D6" s="230"/>
      <c r="E6" s="230"/>
      <c r="F6" s="230"/>
      <c r="G6" s="16" t="s">
        <v>56</v>
      </c>
      <c r="H6" s="233" t="s">
        <v>57</v>
      </c>
      <c r="I6" s="233"/>
      <c r="J6" s="233"/>
      <c r="K6" s="233"/>
      <c r="L6" s="234"/>
    </row>
    <row r="7" spans="2:12" s="13" customFormat="1" ht="13.5">
      <c r="B7" s="230"/>
      <c r="C7" s="230"/>
      <c r="D7" s="230"/>
      <c r="E7" s="230"/>
      <c r="F7" s="230"/>
      <c r="G7" s="17"/>
      <c r="H7" s="233"/>
      <c r="I7" s="233"/>
      <c r="J7" s="233"/>
      <c r="K7" s="233"/>
      <c r="L7" s="234"/>
    </row>
    <row r="8" spans="1:12" s="13" customFormat="1" ht="13.5">
      <c r="A8" s="13" t="s">
        <v>59</v>
      </c>
      <c r="G8" s="18" t="s">
        <v>60</v>
      </c>
      <c r="H8" s="235" t="s">
        <v>61</v>
      </c>
      <c r="I8" s="235"/>
      <c r="J8" s="235"/>
      <c r="K8" s="235"/>
      <c r="L8" s="236"/>
    </row>
    <row r="9" spans="7:12" s="13" customFormat="1" ht="14.25" thickBot="1">
      <c r="G9" s="19" t="s">
        <v>62</v>
      </c>
      <c r="H9" s="235" t="s">
        <v>61</v>
      </c>
      <c r="I9" s="235"/>
      <c r="J9" s="235"/>
      <c r="K9" s="235"/>
      <c r="L9" s="236"/>
    </row>
    <row r="10" spans="1:12" s="13" customFormat="1" ht="13.5" customHeight="1">
      <c r="A10" s="237" t="s">
        <v>63</v>
      </c>
      <c r="B10" s="238"/>
      <c r="C10" s="238"/>
      <c r="D10" s="238"/>
      <c r="E10" s="238"/>
      <c r="F10" s="238"/>
      <c r="G10" s="238"/>
      <c r="H10" s="238"/>
      <c r="I10" s="238"/>
      <c r="J10" s="238"/>
      <c r="K10" s="238"/>
      <c r="L10" s="239"/>
    </row>
    <row r="11" spans="1:12" s="13" customFormat="1" ht="13.5" customHeight="1" thickBot="1">
      <c r="A11" s="240">
        <f>F39</f>
        <v>0</v>
      </c>
      <c r="B11" s="241"/>
      <c r="C11" s="241"/>
      <c r="D11" s="241"/>
      <c r="E11" s="241"/>
      <c r="F11" s="241"/>
      <c r="G11" s="241"/>
      <c r="H11" s="241"/>
      <c r="I11" s="241"/>
      <c r="J11" s="241"/>
      <c r="K11" s="241"/>
      <c r="L11" s="242"/>
    </row>
    <row r="12" spans="1:12" s="13" customFormat="1" ht="23.25" customHeight="1" thickBot="1">
      <c r="A12" s="243"/>
      <c r="B12" s="243"/>
      <c r="C12" s="243"/>
      <c r="D12" s="243"/>
      <c r="E12" s="243"/>
      <c r="F12" s="243"/>
      <c r="G12" s="243"/>
      <c r="H12" s="243"/>
      <c r="I12" s="243"/>
      <c r="J12" s="243"/>
      <c r="K12" s="243"/>
      <c r="L12" s="243"/>
    </row>
    <row r="13" spans="1:12" s="13" customFormat="1" ht="12.75" customHeight="1">
      <c r="A13" s="244" t="s">
        <v>74</v>
      </c>
      <c r="B13" s="245"/>
      <c r="C13" s="245"/>
      <c r="D13" s="245"/>
      <c r="E13" s="246"/>
      <c r="F13" s="247" t="s">
        <v>82</v>
      </c>
      <c r="G13" s="302"/>
      <c r="H13" s="254" t="s">
        <v>83</v>
      </c>
      <c r="I13" s="255"/>
      <c r="J13" s="247" t="s">
        <v>75</v>
      </c>
      <c r="K13" s="248"/>
      <c r="L13" s="249"/>
    </row>
    <row r="14" spans="1:12" s="13" customFormat="1" ht="12.75" customHeight="1">
      <c r="A14" s="250" t="s">
        <v>107</v>
      </c>
      <c r="B14" s="90"/>
      <c r="C14" s="90"/>
      <c r="D14" s="90"/>
      <c r="E14" s="90"/>
      <c r="F14" s="303" t="s">
        <v>81</v>
      </c>
      <c r="G14" s="304"/>
      <c r="H14" s="256">
        <f>'サービス入力'!V442</f>
        <v>0</v>
      </c>
      <c r="I14" s="257"/>
      <c r="J14" s="251">
        <f>H14*800*2</f>
        <v>0</v>
      </c>
      <c r="K14" s="252"/>
      <c r="L14" s="253"/>
    </row>
    <row r="15" spans="1:12" s="13" customFormat="1" ht="12.75" customHeight="1">
      <c r="A15" s="258"/>
      <c r="B15" s="259"/>
      <c r="C15" s="259"/>
      <c r="D15" s="259"/>
      <c r="E15" s="259"/>
      <c r="F15" s="260"/>
      <c r="G15" s="265"/>
      <c r="H15" s="263"/>
      <c r="I15" s="264"/>
      <c r="J15" s="260"/>
      <c r="K15" s="261"/>
      <c r="L15" s="262"/>
    </row>
    <row r="16" spans="1:12" s="13" customFormat="1" ht="12.75" customHeight="1">
      <c r="A16" s="258"/>
      <c r="B16" s="259"/>
      <c r="C16" s="259"/>
      <c r="D16" s="259"/>
      <c r="E16" s="259"/>
      <c r="F16" s="260"/>
      <c r="G16" s="265"/>
      <c r="H16" s="263"/>
      <c r="I16" s="264"/>
      <c r="J16" s="260"/>
      <c r="K16" s="261"/>
      <c r="L16" s="262"/>
    </row>
    <row r="17" spans="1:12" s="13" customFormat="1" ht="12.75" customHeight="1">
      <c r="A17" s="258"/>
      <c r="B17" s="259"/>
      <c r="C17" s="259"/>
      <c r="D17" s="259"/>
      <c r="E17" s="259"/>
      <c r="F17" s="260"/>
      <c r="G17" s="265"/>
      <c r="H17" s="263"/>
      <c r="I17" s="264"/>
      <c r="J17" s="260"/>
      <c r="K17" s="261"/>
      <c r="L17" s="262"/>
    </row>
    <row r="18" spans="1:12" s="13" customFormat="1" ht="12.75" customHeight="1">
      <c r="A18" s="258"/>
      <c r="B18" s="259"/>
      <c r="C18" s="259"/>
      <c r="D18" s="259"/>
      <c r="E18" s="259"/>
      <c r="F18" s="260"/>
      <c r="G18" s="265"/>
      <c r="H18" s="263"/>
      <c r="I18" s="264"/>
      <c r="J18" s="260"/>
      <c r="K18" s="261"/>
      <c r="L18" s="262"/>
    </row>
    <row r="19" spans="1:12" s="13" customFormat="1" ht="12.75" customHeight="1">
      <c r="A19" s="258"/>
      <c r="B19" s="259"/>
      <c r="C19" s="259"/>
      <c r="D19" s="259"/>
      <c r="E19" s="259"/>
      <c r="F19" s="260"/>
      <c r="G19" s="265"/>
      <c r="H19" s="263"/>
      <c r="I19" s="264"/>
      <c r="J19" s="260"/>
      <c r="K19" s="261"/>
      <c r="L19" s="262"/>
    </row>
    <row r="20" spans="1:12" s="13" customFormat="1" ht="12.75" customHeight="1">
      <c r="A20" s="258"/>
      <c r="B20" s="259"/>
      <c r="C20" s="259"/>
      <c r="D20" s="259"/>
      <c r="E20" s="259"/>
      <c r="F20" s="260"/>
      <c r="G20" s="265"/>
      <c r="H20" s="263"/>
      <c r="I20" s="264"/>
      <c r="J20" s="260"/>
      <c r="K20" s="261"/>
      <c r="L20" s="262"/>
    </row>
    <row r="21" spans="1:12" s="13" customFormat="1" ht="12.75" customHeight="1">
      <c r="A21" s="258"/>
      <c r="B21" s="259"/>
      <c r="C21" s="259"/>
      <c r="D21" s="259"/>
      <c r="E21" s="259"/>
      <c r="F21" s="260"/>
      <c r="G21" s="265"/>
      <c r="H21" s="263"/>
      <c r="I21" s="264"/>
      <c r="J21" s="260"/>
      <c r="K21" s="261"/>
      <c r="L21" s="262"/>
    </row>
    <row r="22" spans="1:12" s="13" customFormat="1" ht="12.75" customHeight="1">
      <c r="A22" s="258"/>
      <c r="B22" s="259"/>
      <c r="C22" s="259"/>
      <c r="D22" s="259"/>
      <c r="E22" s="259"/>
      <c r="F22" s="260"/>
      <c r="G22" s="265"/>
      <c r="H22" s="263"/>
      <c r="I22" s="264"/>
      <c r="J22" s="260"/>
      <c r="K22" s="261"/>
      <c r="L22" s="262"/>
    </row>
    <row r="23" spans="1:12" s="13" customFormat="1" ht="12.75" customHeight="1">
      <c r="A23" s="258"/>
      <c r="B23" s="259"/>
      <c r="C23" s="259"/>
      <c r="D23" s="259"/>
      <c r="E23" s="259"/>
      <c r="F23" s="260"/>
      <c r="G23" s="265"/>
      <c r="H23" s="263"/>
      <c r="I23" s="264"/>
      <c r="J23" s="260"/>
      <c r="K23" s="261"/>
      <c r="L23" s="262"/>
    </row>
    <row r="24" spans="1:12" s="13" customFormat="1" ht="12.75" customHeight="1">
      <c r="A24" s="258"/>
      <c r="B24" s="259"/>
      <c r="C24" s="259"/>
      <c r="D24" s="259"/>
      <c r="E24" s="259"/>
      <c r="F24" s="260"/>
      <c r="G24" s="265"/>
      <c r="H24" s="263"/>
      <c r="I24" s="264"/>
      <c r="J24" s="260"/>
      <c r="K24" s="261"/>
      <c r="L24" s="262"/>
    </row>
    <row r="25" spans="1:12" s="13" customFormat="1" ht="12.75" customHeight="1">
      <c r="A25" s="258"/>
      <c r="B25" s="259"/>
      <c r="C25" s="259"/>
      <c r="D25" s="259"/>
      <c r="E25" s="259"/>
      <c r="F25" s="260"/>
      <c r="G25" s="265"/>
      <c r="H25" s="263"/>
      <c r="I25" s="264"/>
      <c r="J25" s="260"/>
      <c r="K25" s="261"/>
      <c r="L25" s="262"/>
    </row>
    <row r="26" spans="1:12" s="13" customFormat="1" ht="12.75" customHeight="1">
      <c r="A26" s="258"/>
      <c r="B26" s="259"/>
      <c r="C26" s="259"/>
      <c r="D26" s="259"/>
      <c r="E26" s="259"/>
      <c r="F26" s="260"/>
      <c r="G26" s="265"/>
      <c r="H26" s="263"/>
      <c r="I26" s="264"/>
      <c r="J26" s="260"/>
      <c r="K26" s="261"/>
      <c r="L26" s="262"/>
    </row>
    <row r="27" spans="1:12" s="13" customFormat="1" ht="12.75" customHeight="1">
      <c r="A27" s="258"/>
      <c r="B27" s="259"/>
      <c r="C27" s="259"/>
      <c r="D27" s="259"/>
      <c r="E27" s="259"/>
      <c r="F27" s="260"/>
      <c r="G27" s="265"/>
      <c r="H27" s="263"/>
      <c r="I27" s="264"/>
      <c r="J27" s="260"/>
      <c r="K27" s="261"/>
      <c r="L27" s="262"/>
    </row>
    <row r="28" spans="1:12" s="13" customFormat="1" ht="12.75" customHeight="1">
      <c r="A28" s="258"/>
      <c r="B28" s="259"/>
      <c r="C28" s="259"/>
      <c r="D28" s="259"/>
      <c r="E28" s="259"/>
      <c r="F28" s="260"/>
      <c r="G28" s="265"/>
      <c r="H28" s="263"/>
      <c r="I28" s="264"/>
      <c r="J28" s="260"/>
      <c r="K28" s="261"/>
      <c r="L28" s="262"/>
    </row>
    <row r="29" spans="1:12" s="13" customFormat="1" ht="12.75" customHeight="1">
      <c r="A29" s="258"/>
      <c r="B29" s="259"/>
      <c r="C29" s="259"/>
      <c r="D29" s="259"/>
      <c r="E29" s="259"/>
      <c r="F29" s="260"/>
      <c r="G29" s="265"/>
      <c r="H29" s="263"/>
      <c r="I29" s="264"/>
      <c r="J29" s="260"/>
      <c r="K29" s="261"/>
      <c r="L29" s="262"/>
    </row>
    <row r="30" spans="1:12" s="13" customFormat="1" ht="12.75" customHeight="1">
      <c r="A30" s="258"/>
      <c r="B30" s="259"/>
      <c r="C30" s="259"/>
      <c r="D30" s="259"/>
      <c r="E30" s="259"/>
      <c r="F30" s="260"/>
      <c r="G30" s="265"/>
      <c r="H30" s="263"/>
      <c r="I30" s="264"/>
      <c r="J30" s="260"/>
      <c r="K30" s="261"/>
      <c r="L30" s="262"/>
    </row>
    <row r="31" spans="1:12" s="13" customFormat="1" ht="12.75" customHeight="1">
      <c r="A31" s="258"/>
      <c r="B31" s="259"/>
      <c r="C31" s="259"/>
      <c r="D31" s="259"/>
      <c r="E31" s="259"/>
      <c r="F31" s="260"/>
      <c r="G31" s="265"/>
      <c r="H31" s="263"/>
      <c r="I31" s="264"/>
      <c r="J31" s="260"/>
      <c r="K31" s="261"/>
      <c r="L31" s="262"/>
    </row>
    <row r="32" spans="1:12" s="13" customFormat="1" ht="12.75" customHeight="1">
      <c r="A32" s="258"/>
      <c r="B32" s="259"/>
      <c r="C32" s="259"/>
      <c r="D32" s="259"/>
      <c r="E32" s="259"/>
      <c r="F32" s="260"/>
      <c r="G32" s="265"/>
      <c r="H32" s="263"/>
      <c r="I32" s="264"/>
      <c r="J32" s="260"/>
      <c r="K32" s="261"/>
      <c r="L32" s="262"/>
    </row>
    <row r="33" spans="1:12" s="13" customFormat="1" ht="12.75" customHeight="1">
      <c r="A33" s="258"/>
      <c r="B33" s="259"/>
      <c r="C33" s="259"/>
      <c r="D33" s="259"/>
      <c r="E33" s="259"/>
      <c r="F33" s="260"/>
      <c r="G33" s="265"/>
      <c r="H33" s="263"/>
      <c r="I33" s="264"/>
      <c r="J33" s="260"/>
      <c r="K33" s="261"/>
      <c r="L33" s="262"/>
    </row>
    <row r="34" spans="1:12" s="13" customFormat="1" ht="12.75" customHeight="1">
      <c r="A34" s="258"/>
      <c r="B34" s="259"/>
      <c r="C34" s="259"/>
      <c r="D34" s="259"/>
      <c r="E34" s="259"/>
      <c r="F34" s="260"/>
      <c r="G34" s="265"/>
      <c r="H34" s="263"/>
      <c r="I34" s="264"/>
      <c r="J34" s="260"/>
      <c r="K34" s="261"/>
      <c r="L34" s="262"/>
    </row>
    <row r="35" spans="1:12" s="13" customFormat="1" ht="12.75" customHeight="1">
      <c r="A35" s="258"/>
      <c r="B35" s="259"/>
      <c r="C35" s="259"/>
      <c r="D35" s="259"/>
      <c r="E35" s="259"/>
      <c r="F35" s="260"/>
      <c r="G35" s="265"/>
      <c r="H35" s="263"/>
      <c r="I35" s="264"/>
      <c r="J35" s="260"/>
      <c r="K35" s="261"/>
      <c r="L35" s="262"/>
    </row>
    <row r="36" spans="1:12" s="13" customFormat="1" ht="12.75" customHeight="1" thickBot="1">
      <c r="A36" s="266" t="s">
        <v>33</v>
      </c>
      <c r="B36" s="267"/>
      <c r="C36" s="267"/>
      <c r="D36" s="267"/>
      <c r="E36" s="267"/>
      <c r="F36" s="267"/>
      <c r="G36" s="267"/>
      <c r="H36" s="267"/>
      <c r="I36" s="268"/>
      <c r="J36" s="269">
        <f>SUM(J14:L35)</f>
        <v>0</v>
      </c>
      <c r="K36" s="270"/>
      <c r="L36" s="271"/>
    </row>
    <row r="37" s="13" customFormat="1" ht="4.5" customHeight="1" thickBot="1"/>
    <row r="38" spans="1:12" s="13" customFormat="1" ht="12.75" customHeight="1" thickTop="1">
      <c r="A38" s="216" t="s">
        <v>76</v>
      </c>
      <c r="B38" s="90" t="s">
        <v>64</v>
      </c>
      <c r="C38" s="90"/>
      <c r="D38" s="90" t="s">
        <v>77</v>
      </c>
      <c r="E38" s="90"/>
      <c r="F38" s="90" t="s">
        <v>78</v>
      </c>
      <c r="G38" s="272"/>
      <c r="H38" s="273" t="s">
        <v>79</v>
      </c>
      <c r="I38" s="274"/>
      <c r="J38" s="274"/>
      <c r="K38" s="274"/>
      <c r="L38" s="275"/>
    </row>
    <row r="39" spans="1:12" s="13" customFormat="1" ht="12.75" customHeight="1" thickBot="1">
      <c r="A39" s="217"/>
      <c r="B39" s="251">
        <f>J36</f>
        <v>0</v>
      </c>
      <c r="C39" s="279"/>
      <c r="D39" s="251">
        <f>'サービス入力'!AF442</f>
        <v>0</v>
      </c>
      <c r="E39" s="279"/>
      <c r="F39" s="251">
        <f>B39-D39</f>
        <v>0</v>
      </c>
      <c r="G39" s="280"/>
      <c r="H39" s="276"/>
      <c r="I39" s="277"/>
      <c r="J39" s="277"/>
      <c r="K39" s="277"/>
      <c r="L39" s="278"/>
    </row>
    <row r="40" spans="11:12" s="13" customFormat="1" ht="12.75" customHeight="1" thickTop="1">
      <c r="K40" s="281"/>
      <c r="L40" s="281"/>
    </row>
    <row r="41" spans="1:12" s="13" customFormat="1" ht="12.75" customHeight="1">
      <c r="A41" s="282" t="s">
        <v>65</v>
      </c>
      <c r="B41" s="282"/>
      <c r="C41" s="282"/>
      <c r="D41" s="282"/>
      <c r="E41" s="282"/>
      <c r="F41" s="282"/>
      <c r="G41" s="283">
        <f>E1</f>
      </c>
      <c r="H41" s="283"/>
      <c r="I41" s="283"/>
      <c r="J41" s="283"/>
      <c r="K41" s="283"/>
      <c r="L41" s="283"/>
    </row>
    <row r="42" spans="1:12" s="13" customFormat="1" ht="13.5">
      <c r="A42" s="213" t="s">
        <v>51</v>
      </c>
      <c r="B42" s="213"/>
      <c r="C42" s="213">
        <f>IF($C$2="","",$C$2)</f>
      </c>
      <c r="D42" s="213"/>
      <c r="E42" s="213"/>
      <c r="F42" s="213"/>
      <c r="G42" s="213"/>
      <c r="H42" s="13" t="s">
        <v>66</v>
      </c>
      <c r="I42" s="215" t="s">
        <v>53</v>
      </c>
      <c r="J42" s="215"/>
      <c r="K42" s="215"/>
      <c r="L42" s="215"/>
    </row>
    <row r="43" spans="1:12" s="13" customFormat="1" ht="13.5">
      <c r="A43" s="214">
        <f>$A$3</f>
      </c>
      <c r="B43" s="214"/>
      <c r="C43" s="214">
        <f>IF($C$3="","",$C$3)</f>
      </c>
      <c r="D43" s="214"/>
      <c r="E43" s="214"/>
      <c r="F43" s="214"/>
      <c r="G43" s="219">
        <f>IF($G$3="","",$G$3)</f>
      </c>
      <c r="H43" s="220"/>
      <c r="I43" s="220"/>
      <c r="J43" s="220"/>
      <c r="K43" s="220"/>
      <c r="L43" s="221"/>
    </row>
    <row r="44" spans="1:12" s="13" customFormat="1" ht="13.5">
      <c r="A44" s="14" t="s">
        <v>54</v>
      </c>
      <c r="B44" s="284" t="str">
        <f>IF($B$4="","",$B$4)</f>
        <v>入力してください。</v>
      </c>
      <c r="C44" s="284"/>
      <c r="D44" s="284"/>
      <c r="E44" s="284"/>
      <c r="G44" s="222"/>
      <c r="H44" s="223"/>
      <c r="I44" s="223"/>
      <c r="J44" s="223"/>
      <c r="K44" s="223"/>
      <c r="L44" s="224"/>
    </row>
    <row r="45" spans="1:12" s="13" customFormat="1" ht="13.5" customHeight="1">
      <c r="A45" s="14" t="s">
        <v>56</v>
      </c>
      <c r="B45" s="48" t="str">
        <f>IF($B$5="","",$B$5)</f>
        <v>入力してください。</v>
      </c>
      <c r="C45" s="48"/>
      <c r="D45" s="48"/>
      <c r="E45" s="48"/>
      <c r="F45" s="48"/>
      <c r="G45" s="15" t="s">
        <v>58</v>
      </c>
      <c r="H45" s="285" t="str">
        <f>IF($H$5="","",$H$5)</f>
        <v>入力してください。</v>
      </c>
      <c r="I45" s="285"/>
      <c r="J45" s="285"/>
      <c r="K45" s="285"/>
      <c r="L45" s="286"/>
    </row>
    <row r="46" spans="2:12" s="13" customFormat="1" ht="13.5" customHeight="1">
      <c r="B46" s="48"/>
      <c r="C46" s="48"/>
      <c r="D46" s="48"/>
      <c r="E46" s="48"/>
      <c r="F46" s="48"/>
      <c r="G46" s="16" t="s">
        <v>56</v>
      </c>
      <c r="H46" s="287" t="str">
        <f>IF($H$6="","",$H$6)</f>
        <v>入力してください。</v>
      </c>
      <c r="I46" s="287"/>
      <c r="J46" s="287"/>
      <c r="K46" s="287"/>
      <c r="L46" s="288"/>
    </row>
    <row r="47" spans="2:12" s="13" customFormat="1" ht="13.5">
      <c r="B47" s="48"/>
      <c r="C47" s="48"/>
      <c r="D47" s="48"/>
      <c r="E47" s="48"/>
      <c r="F47" s="48"/>
      <c r="G47" s="17"/>
      <c r="H47" s="287"/>
      <c r="I47" s="287"/>
      <c r="J47" s="287"/>
      <c r="K47" s="287"/>
      <c r="L47" s="288"/>
    </row>
    <row r="48" spans="1:12" s="13" customFormat="1" ht="13.5">
      <c r="A48" s="13" t="s">
        <v>59</v>
      </c>
      <c r="G48" s="18" t="s">
        <v>60</v>
      </c>
      <c r="H48" s="289" t="str">
        <f>IF($H$8="","",$H$8)</f>
        <v>入力してください。</v>
      </c>
      <c r="I48" s="289"/>
      <c r="J48" s="289"/>
      <c r="K48" s="289"/>
      <c r="L48" s="290"/>
    </row>
    <row r="49" spans="7:12" s="13" customFormat="1" ht="14.25" thickBot="1">
      <c r="G49" s="19" t="s">
        <v>62</v>
      </c>
      <c r="H49" s="289" t="str">
        <f>IF($H$9="","",$H$9)</f>
        <v>入力してください。</v>
      </c>
      <c r="I49" s="289"/>
      <c r="J49" s="289"/>
      <c r="K49" s="289"/>
      <c r="L49" s="290"/>
    </row>
    <row r="50" spans="1:12" s="13" customFormat="1" ht="13.5" customHeight="1">
      <c r="A50" s="237" t="s">
        <v>67</v>
      </c>
      <c r="B50" s="238"/>
      <c r="C50" s="238"/>
      <c r="D50" s="238"/>
      <c r="E50" s="238"/>
      <c r="F50" s="238"/>
      <c r="G50" s="238"/>
      <c r="H50" s="238"/>
      <c r="I50" s="238"/>
      <c r="J50" s="238"/>
      <c r="K50" s="238"/>
      <c r="L50" s="239"/>
    </row>
    <row r="51" spans="1:12" s="13" customFormat="1" ht="13.5" customHeight="1" thickBot="1">
      <c r="A51" s="291">
        <f>IF($A$11="","",$A$11)</f>
        <v>0</v>
      </c>
      <c r="B51" s="292"/>
      <c r="C51" s="292"/>
      <c r="D51" s="292"/>
      <c r="E51" s="292"/>
      <c r="F51" s="292"/>
      <c r="G51" s="292"/>
      <c r="H51" s="292"/>
      <c r="I51" s="292"/>
      <c r="J51" s="292"/>
      <c r="K51" s="292"/>
      <c r="L51" s="293"/>
    </row>
    <row r="52" s="13" customFormat="1" ht="4.5" customHeight="1" thickBot="1"/>
    <row r="53" spans="1:12" s="13" customFormat="1" ht="12.75" customHeight="1" thickTop="1">
      <c r="A53" s="216" t="s">
        <v>76</v>
      </c>
      <c r="B53" s="90" t="str">
        <f>B38</f>
        <v>費用総額</v>
      </c>
      <c r="C53" s="90"/>
      <c r="D53" s="90" t="s">
        <v>77</v>
      </c>
      <c r="E53" s="90"/>
      <c r="F53" s="90" t="s">
        <v>78</v>
      </c>
      <c r="G53" s="272"/>
      <c r="H53" s="273" t="s">
        <v>79</v>
      </c>
      <c r="I53" s="274"/>
      <c r="J53" s="274"/>
      <c r="K53" s="274"/>
      <c r="L53" s="275"/>
    </row>
    <row r="54" spans="1:12" s="13" customFormat="1" ht="12.75" customHeight="1" thickBot="1">
      <c r="A54" s="217"/>
      <c r="B54" s="251">
        <f>B39</f>
        <v>0</v>
      </c>
      <c r="C54" s="279"/>
      <c r="D54" s="251">
        <f>D39</f>
        <v>0</v>
      </c>
      <c r="E54" s="279"/>
      <c r="F54" s="251">
        <f>F39</f>
        <v>0</v>
      </c>
      <c r="G54" s="252"/>
      <c r="H54" s="276"/>
      <c r="I54" s="277"/>
      <c r="J54" s="277"/>
      <c r="K54" s="277"/>
      <c r="L54" s="278"/>
    </row>
    <row r="55" spans="10:12" s="13" customFormat="1" ht="12.75" customHeight="1" thickTop="1">
      <c r="J55" s="22"/>
      <c r="K55" s="281"/>
      <c r="L55" s="281"/>
    </row>
    <row r="56" spans="1:12" s="21" customFormat="1" ht="12.75" customHeight="1">
      <c r="A56" s="294" t="s">
        <v>68</v>
      </c>
      <c r="B56" s="294"/>
      <c r="C56" s="294"/>
      <c r="D56" s="294"/>
      <c r="E56" s="295">
        <f>$G$41</f>
      </c>
      <c r="F56" s="295"/>
      <c r="G56" s="296">
        <f>IF($G$43="","",$G$43)</f>
      </c>
      <c r="H56" s="296"/>
      <c r="I56" s="296"/>
      <c r="J56" s="296"/>
      <c r="K56" s="296"/>
      <c r="L56" s="296"/>
    </row>
    <row r="57" spans="1:12" s="13" customFormat="1" ht="12.75" customHeight="1">
      <c r="A57" s="297" t="s">
        <v>69</v>
      </c>
      <c r="B57" s="297"/>
      <c r="C57" s="297" t="s">
        <v>70</v>
      </c>
      <c r="D57" s="297"/>
      <c r="E57" s="297" t="s">
        <v>71</v>
      </c>
      <c r="F57" s="297"/>
      <c r="G57" s="297" t="s">
        <v>72</v>
      </c>
      <c r="H57" s="297"/>
      <c r="I57" s="297" t="s">
        <v>73</v>
      </c>
      <c r="J57" s="297"/>
      <c r="K57" s="297"/>
      <c r="L57" s="297"/>
    </row>
    <row r="58" spans="1:12" s="13" customFormat="1" ht="12.75" customHeight="1">
      <c r="A58" s="298">
        <f>C42</f>
      </c>
      <c r="B58" s="299"/>
      <c r="C58" s="298">
        <f>C43</f>
      </c>
      <c r="D58" s="299"/>
      <c r="E58" s="300">
        <f>B54</f>
        <v>0</v>
      </c>
      <c r="F58" s="300"/>
      <c r="G58" s="300">
        <f>D54</f>
        <v>0</v>
      </c>
      <c r="H58" s="300"/>
      <c r="I58" s="300">
        <f>F54</f>
        <v>0</v>
      </c>
      <c r="J58" s="300"/>
      <c r="K58" s="300"/>
      <c r="L58" s="300"/>
    </row>
    <row r="59" spans="1:12" s="13" customFormat="1" ht="12.75" customHeight="1">
      <c r="A59" s="20" t="s">
        <v>80</v>
      </c>
      <c r="B59" s="301"/>
      <c r="C59" s="301"/>
      <c r="D59" s="301"/>
      <c r="E59" s="301"/>
      <c r="F59" s="301"/>
      <c r="G59" s="301"/>
      <c r="H59" s="301"/>
      <c r="I59" s="301"/>
      <c r="J59" s="301"/>
      <c r="K59" s="301"/>
      <c r="L59" s="299"/>
    </row>
    <row r="60" spans="3:7" s="13" customFormat="1" ht="12.75" customHeight="1">
      <c r="C60" s="213"/>
      <c r="D60" s="213"/>
      <c r="E60" s="213"/>
      <c r="F60" s="213"/>
      <c r="G60" s="213"/>
    </row>
  </sheetData>
  <sheetProtection password="F26B" sheet="1" objects="1" scenarios="1"/>
  <mergeCells count="163">
    <mergeCell ref="B59:L59"/>
    <mergeCell ref="C60:D60"/>
    <mergeCell ref="E60:G60"/>
    <mergeCell ref="F13:G13"/>
    <mergeCell ref="F14:G14"/>
    <mergeCell ref="F15:G15"/>
    <mergeCell ref="F16:G16"/>
    <mergeCell ref="F17:G17"/>
    <mergeCell ref="F18:G18"/>
    <mergeCell ref="F19:G19"/>
    <mergeCell ref="I57:L57"/>
    <mergeCell ref="A58:B58"/>
    <mergeCell ref="C58:D58"/>
    <mergeCell ref="E58:F58"/>
    <mergeCell ref="G58:H58"/>
    <mergeCell ref="I58:L58"/>
    <mergeCell ref="A57:B57"/>
    <mergeCell ref="C57:D57"/>
    <mergeCell ref="E57:F57"/>
    <mergeCell ref="G57:H57"/>
    <mergeCell ref="F54:G54"/>
    <mergeCell ref="K55:L55"/>
    <mergeCell ref="A56:D56"/>
    <mergeCell ref="E56:F56"/>
    <mergeCell ref="G56:L56"/>
    <mergeCell ref="H49:L49"/>
    <mergeCell ref="A50:L50"/>
    <mergeCell ref="A51:L51"/>
    <mergeCell ref="A53:A54"/>
    <mergeCell ref="B53:C53"/>
    <mergeCell ref="D53:E53"/>
    <mergeCell ref="F53:G53"/>
    <mergeCell ref="H53:L54"/>
    <mergeCell ref="B54:C54"/>
    <mergeCell ref="D54:E54"/>
    <mergeCell ref="B45:F47"/>
    <mergeCell ref="H45:L45"/>
    <mergeCell ref="H46:L47"/>
    <mergeCell ref="H48:L48"/>
    <mergeCell ref="A43:B43"/>
    <mergeCell ref="C43:F43"/>
    <mergeCell ref="G43:L44"/>
    <mergeCell ref="B44:E44"/>
    <mergeCell ref="K40:L40"/>
    <mergeCell ref="A41:F41"/>
    <mergeCell ref="G41:L41"/>
    <mergeCell ref="A42:B42"/>
    <mergeCell ref="C42:G42"/>
    <mergeCell ref="I42:L42"/>
    <mergeCell ref="F38:G38"/>
    <mergeCell ref="H38:L39"/>
    <mergeCell ref="B39:C39"/>
    <mergeCell ref="D39:E39"/>
    <mergeCell ref="F39:G39"/>
    <mergeCell ref="A35:E35"/>
    <mergeCell ref="J35:L35"/>
    <mergeCell ref="A36:I36"/>
    <mergeCell ref="J36:L36"/>
    <mergeCell ref="F35:G35"/>
    <mergeCell ref="H35:I35"/>
    <mergeCell ref="A33:E33"/>
    <mergeCell ref="J33:L33"/>
    <mergeCell ref="A34:E34"/>
    <mergeCell ref="J34:L34"/>
    <mergeCell ref="F33:G33"/>
    <mergeCell ref="F34:G34"/>
    <mergeCell ref="H33:I33"/>
    <mergeCell ref="H34:I34"/>
    <mergeCell ref="A31:E31"/>
    <mergeCell ref="J31:L31"/>
    <mergeCell ref="A32:E32"/>
    <mergeCell ref="J32:L32"/>
    <mergeCell ref="F31:G31"/>
    <mergeCell ref="F32:G32"/>
    <mergeCell ref="H31:I31"/>
    <mergeCell ref="H32:I32"/>
    <mergeCell ref="A29:E29"/>
    <mergeCell ref="J29:L29"/>
    <mergeCell ref="A30:E30"/>
    <mergeCell ref="J30:L30"/>
    <mergeCell ref="F29:G29"/>
    <mergeCell ref="F30:G30"/>
    <mergeCell ref="H29:I29"/>
    <mergeCell ref="H30:I30"/>
    <mergeCell ref="A27:E27"/>
    <mergeCell ref="J27:L27"/>
    <mergeCell ref="A28:E28"/>
    <mergeCell ref="J28:L28"/>
    <mergeCell ref="F27:G27"/>
    <mergeCell ref="F28:G28"/>
    <mergeCell ref="H27:I27"/>
    <mergeCell ref="H28:I28"/>
    <mergeCell ref="A25:E25"/>
    <mergeCell ref="J25:L25"/>
    <mergeCell ref="A26:E26"/>
    <mergeCell ref="J26:L26"/>
    <mergeCell ref="F25:G25"/>
    <mergeCell ref="F26:G26"/>
    <mergeCell ref="H25:I25"/>
    <mergeCell ref="H26:I26"/>
    <mergeCell ref="A23:E23"/>
    <mergeCell ref="J23:L23"/>
    <mergeCell ref="A24:E24"/>
    <mergeCell ref="J24:L24"/>
    <mergeCell ref="F23:G23"/>
    <mergeCell ref="F24:G24"/>
    <mergeCell ref="H23:I23"/>
    <mergeCell ref="H24:I24"/>
    <mergeCell ref="A21:E21"/>
    <mergeCell ref="J21:L21"/>
    <mergeCell ref="A22:E22"/>
    <mergeCell ref="J22:L22"/>
    <mergeCell ref="F21:G21"/>
    <mergeCell ref="F22:G22"/>
    <mergeCell ref="H21:I21"/>
    <mergeCell ref="H22:I22"/>
    <mergeCell ref="A19:E19"/>
    <mergeCell ref="J19:L19"/>
    <mergeCell ref="A20:E20"/>
    <mergeCell ref="J20:L20"/>
    <mergeCell ref="F20:G20"/>
    <mergeCell ref="H19:I19"/>
    <mergeCell ref="H20:I20"/>
    <mergeCell ref="A17:E17"/>
    <mergeCell ref="J17:L17"/>
    <mergeCell ref="A18:E18"/>
    <mergeCell ref="J18:L18"/>
    <mergeCell ref="H17:I17"/>
    <mergeCell ref="H18:I18"/>
    <mergeCell ref="A15:E15"/>
    <mergeCell ref="J15:L15"/>
    <mergeCell ref="A16:E16"/>
    <mergeCell ref="J16:L16"/>
    <mergeCell ref="H15:I15"/>
    <mergeCell ref="H16:I16"/>
    <mergeCell ref="A13:E13"/>
    <mergeCell ref="J13:L13"/>
    <mergeCell ref="A14:E14"/>
    <mergeCell ref="J14:L14"/>
    <mergeCell ref="H13:I13"/>
    <mergeCell ref="H14:I14"/>
    <mergeCell ref="H9:L9"/>
    <mergeCell ref="A10:L10"/>
    <mergeCell ref="A11:L11"/>
    <mergeCell ref="A12:L12"/>
    <mergeCell ref="B5:F7"/>
    <mergeCell ref="H5:L5"/>
    <mergeCell ref="H6:L7"/>
    <mergeCell ref="H8:L8"/>
    <mergeCell ref="A1:D1"/>
    <mergeCell ref="E1:G1"/>
    <mergeCell ref="H1:I1"/>
    <mergeCell ref="J1:K1"/>
    <mergeCell ref="A2:B2"/>
    <mergeCell ref="C2:G2"/>
    <mergeCell ref="I2:L2"/>
    <mergeCell ref="A38:A39"/>
    <mergeCell ref="B38:C38"/>
    <mergeCell ref="D38:E38"/>
    <mergeCell ref="A3:B3"/>
    <mergeCell ref="C3:F3"/>
    <mergeCell ref="G3:L4"/>
    <mergeCell ref="B4:E4"/>
  </mergeCells>
  <conditionalFormatting sqref="G7 G47">
    <cfRule type="cellIs" priority="1" dxfId="2" operator="equal" stopIfTrue="1">
      <formula>"住所を入力してください。"</formula>
    </cfRule>
  </conditionalFormatting>
  <conditionalFormatting sqref="I42:L42 I2:L2">
    <cfRule type="cellIs" priority="2" dxfId="2" operator="equal" stopIfTrue="1">
      <formula>"平成　　　年　　　月　　　日"</formula>
    </cfRule>
  </conditionalFormatting>
  <conditionalFormatting sqref="H5:L9 B4:E4 B5:F7">
    <cfRule type="cellIs" priority="3" dxfId="2" operator="equal" stopIfTrue="1">
      <formula>"入力してください。"</formula>
    </cfRule>
  </conditionalFormatting>
  <printOptions horizontalCentered="1"/>
  <pageMargins left="0.5118110236220472" right="0.1968503937007874" top="0.6299212598425197" bottom="0.5511811023622047" header="0.4330708661417323" footer="0.3937007874015748"/>
  <pageSetup fitToHeight="1" fitToWidth="1" horizontalDpi="600" verticalDpi="600" orientation="portrait" paperSize="9" r:id="rId4"/>
  <headerFooter alignWithMargins="0">
    <oddFooter>&amp;L印刷日時&amp;D　&amp;T</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59"/>
  <sheetViews>
    <sheetView view="pageBreakPreview" zoomScaleSheetLayoutView="100" workbookViewId="0" topLeftCell="A1">
      <selection activeCell="A1" sqref="A1:L1"/>
    </sheetView>
  </sheetViews>
  <sheetFormatPr defaultColWidth="9.00390625" defaultRowHeight="13.5"/>
  <cols>
    <col min="1" max="7" width="6.875" style="0" customWidth="1"/>
    <col min="8" max="8" width="10.125" style="0" customWidth="1"/>
    <col min="9" max="9" width="3.625" style="0" customWidth="1"/>
    <col min="10" max="10" width="6.875" style="0" customWidth="1"/>
    <col min="11" max="11" width="10.125" style="0" customWidth="1"/>
    <col min="12" max="12" width="3.625" style="0" customWidth="1"/>
  </cols>
  <sheetData>
    <row r="1" spans="1:38" ht="18.75">
      <c r="A1" s="328" t="s">
        <v>84</v>
      </c>
      <c r="B1" s="328"/>
      <c r="C1" s="328"/>
      <c r="D1" s="328"/>
      <c r="E1" s="328"/>
      <c r="F1" s="328"/>
      <c r="G1" s="328"/>
      <c r="H1" s="328"/>
      <c r="I1" s="328"/>
      <c r="J1" s="328"/>
      <c r="K1" s="328"/>
      <c r="L1" s="328"/>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4.25">
      <c r="A2" s="329" t="s">
        <v>85</v>
      </c>
      <c r="B2" s="329"/>
      <c r="C2" s="329"/>
      <c r="D2" s="329"/>
      <c r="E2" s="329"/>
      <c r="F2" s="329"/>
      <c r="G2" s="329"/>
      <c r="H2" s="329"/>
      <c r="I2" s="329"/>
      <c r="J2" s="329"/>
      <c r="K2" s="329"/>
      <c r="L2" s="329"/>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13.5">
      <c r="A3" s="343" t="s">
        <v>86</v>
      </c>
      <c r="B3" s="343"/>
      <c r="C3" s="343"/>
      <c r="D3" s="343"/>
      <c r="E3" s="343"/>
      <c r="F3" s="343"/>
      <c r="G3" s="343"/>
      <c r="H3" s="343"/>
      <c r="I3" s="343"/>
      <c r="J3" s="343"/>
      <c r="K3" s="343"/>
      <c r="L3" s="343"/>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ht="14.25" thickBot="1"/>
    <row r="5" spans="2:12" ht="14.25">
      <c r="B5" s="331" t="s">
        <v>87</v>
      </c>
      <c r="C5" s="331"/>
      <c r="D5" s="338">
        <f>'サービス入力'!AF442</f>
        <v>0</v>
      </c>
      <c r="E5" s="338"/>
      <c r="F5" s="338"/>
      <c r="H5" s="335">
        <f>name_fday</f>
      </c>
      <c r="I5" s="336"/>
      <c r="J5" s="336"/>
      <c r="K5" s="336"/>
      <c r="L5" s="337"/>
    </row>
    <row r="6" spans="2:12" ht="14.25" thickBot="1">
      <c r="B6" s="332"/>
      <c r="C6" s="332"/>
      <c r="D6" s="339"/>
      <c r="E6" s="339"/>
      <c r="F6" s="339"/>
      <c r="H6" s="27" t="s">
        <v>88</v>
      </c>
      <c r="I6" s="333" t="s">
        <v>53</v>
      </c>
      <c r="J6" s="333"/>
      <c r="K6" s="333"/>
      <c r="L6" s="334"/>
    </row>
    <row r="8" spans="1:12" ht="13.5">
      <c r="A8" s="330" t="s">
        <v>89</v>
      </c>
      <c r="B8" s="330"/>
      <c r="C8" s="308">
        <f>'サービス入力'!D5&amp;'サービス入力'!E5&amp;'サービス入力'!F5&amp;'サービス入力'!G5&amp;'サービス入力'!H5&amp;'サービス入力'!I5&amp;'サービス入力'!J5&amp;'サービス入力'!K5&amp;'サービス入力'!L5&amp;'サービス入力'!M5</f>
      </c>
      <c r="D8" s="308"/>
      <c r="E8" s="308"/>
      <c r="F8" s="308"/>
      <c r="G8" s="86" t="s">
        <v>5</v>
      </c>
      <c r="H8" s="86"/>
      <c r="I8" s="309">
        <f>'サービス入力'!AC6&amp;'サービス入力'!AD6&amp;'サービス入力'!AE6&amp;'サービス入力'!AF6&amp;'サービス入力'!AH6&amp;'サービス入力'!AI6&amp;'サービス入力'!AJ6&amp;'サービス入力'!AK6&amp;'サービス入力'!AL6&amp;'サービス入力'!AM6&amp;'サービス入力'!AN6&amp;'サービス入力'!AO6&amp;'サービス入力'!AP6</f>
      </c>
      <c r="J8" s="309"/>
      <c r="K8" s="309"/>
      <c r="L8" s="309"/>
    </row>
    <row r="9" spans="1:12" ht="13.5">
      <c r="A9" s="214" t="s">
        <v>91</v>
      </c>
      <c r="B9" s="214"/>
      <c r="C9" s="344">
        <f>IF('サービス入力'!R5="","",'サービス入力'!R5)</f>
      </c>
      <c r="D9" s="344"/>
      <c r="E9" s="344"/>
      <c r="F9" s="330" t="s">
        <v>92</v>
      </c>
      <c r="G9" s="310">
        <f>IF('サービス入力'!AC7="","",'サービス入力'!AC7)</f>
      </c>
      <c r="H9" s="311"/>
      <c r="I9" s="311"/>
      <c r="J9" s="311"/>
      <c r="K9" s="311"/>
      <c r="L9" s="312"/>
    </row>
    <row r="10" spans="1:12" ht="13.5">
      <c r="A10" s="214"/>
      <c r="B10" s="214"/>
      <c r="C10" s="344"/>
      <c r="D10" s="344"/>
      <c r="E10" s="344"/>
      <c r="F10" s="330"/>
      <c r="G10" s="313"/>
      <c r="H10" s="314"/>
      <c r="I10" s="314"/>
      <c r="J10" s="314"/>
      <c r="K10" s="314"/>
      <c r="L10" s="315"/>
    </row>
    <row r="11" spans="1:12" ht="13.5">
      <c r="A11" s="214" t="s">
        <v>90</v>
      </c>
      <c r="B11" s="214"/>
      <c r="C11" s="344">
        <f>IF('サービス入力'!S6="","",'サービス入力'!S6)</f>
      </c>
      <c r="D11" s="344"/>
      <c r="E11" s="344"/>
      <c r="F11" s="330">
        <f>IF(C11="","","様")</f>
      </c>
      <c r="G11" s="15" t="s">
        <v>58</v>
      </c>
      <c r="H11" s="340" t="str">
        <f>'利用者請求書'!H5</f>
        <v>入力してください。</v>
      </c>
      <c r="I11" s="340"/>
      <c r="J11" s="340"/>
      <c r="K11" s="340"/>
      <c r="L11" s="341"/>
    </row>
    <row r="12" spans="1:12" ht="13.5">
      <c r="A12" s="214"/>
      <c r="B12" s="214"/>
      <c r="C12" s="344"/>
      <c r="D12" s="344"/>
      <c r="E12" s="344"/>
      <c r="F12" s="330"/>
      <c r="G12" s="16" t="s">
        <v>56</v>
      </c>
      <c r="H12" s="342" t="str">
        <f>'利用者請求書'!H6</f>
        <v>入力してください。</v>
      </c>
      <c r="I12" s="342"/>
      <c r="J12" s="342"/>
      <c r="K12" s="342"/>
      <c r="L12" s="320"/>
    </row>
    <row r="13" spans="1:12" s="13" customFormat="1" ht="13.5">
      <c r="A13" s="14" t="s">
        <v>54</v>
      </c>
      <c r="B13" s="316" t="str">
        <f>'利用者請求書'!B4</f>
        <v>入力してください。</v>
      </c>
      <c r="C13" s="316"/>
      <c r="D13" s="316"/>
      <c r="E13" s="316"/>
      <c r="F13" s="29"/>
      <c r="G13" s="17"/>
      <c r="H13" s="342"/>
      <c r="I13" s="342"/>
      <c r="J13" s="342"/>
      <c r="K13" s="342"/>
      <c r="L13" s="320"/>
    </row>
    <row r="14" spans="1:12" s="13" customFormat="1" ht="13.5" customHeight="1">
      <c r="A14" s="213" t="s">
        <v>56</v>
      </c>
      <c r="B14" s="319" t="str">
        <f>'利用者請求書'!B5</f>
        <v>入力してください。</v>
      </c>
      <c r="C14" s="319"/>
      <c r="D14" s="319"/>
      <c r="E14" s="319"/>
      <c r="F14" s="320"/>
      <c r="G14" s="18" t="s">
        <v>60</v>
      </c>
      <c r="H14" s="321" t="str">
        <f>'利用者請求書'!H8</f>
        <v>入力してください。</v>
      </c>
      <c r="I14" s="321"/>
      <c r="J14" s="321"/>
      <c r="K14" s="321"/>
      <c r="L14" s="322"/>
    </row>
    <row r="15" spans="1:12" s="13" customFormat="1" ht="13.5" customHeight="1">
      <c r="A15" s="213"/>
      <c r="B15" s="319"/>
      <c r="C15" s="319"/>
      <c r="D15" s="319"/>
      <c r="E15" s="319"/>
      <c r="F15" s="320"/>
      <c r="G15" s="28" t="s">
        <v>62</v>
      </c>
      <c r="H15" s="317" t="str">
        <f>'利用者請求書'!H9</f>
        <v>入力してください。</v>
      </c>
      <c r="I15" s="317"/>
      <c r="J15" s="317"/>
      <c r="K15" s="317"/>
      <c r="L15" s="318"/>
    </row>
    <row r="16" s="13" customFormat="1" ht="14.25" thickBot="1"/>
    <row r="17" spans="1:12" s="13" customFormat="1" ht="12.75" customHeight="1">
      <c r="A17" s="244" t="s">
        <v>74</v>
      </c>
      <c r="B17" s="245"/>
      <c r="C17" s="245"/>
      <c r="D17" s="245"/>
      <c r="E17" s="246"/>
      <c r="F17" s="247" t="s">
        <v>82</v>
      </c>
      <c r="G17" s="302"/>
      <c r="H17" s="254" t="s">
        <v>83</v>
      </c>
      <c r="I17" s="255"/>
      <c r="J17" s="247" t="s">
        <v>75</v>
      </c>
      <c r="K17" s="248"/>
      <c r="L17" s="249"/>
    </row>
    <row r="18" spans="1:12" s="13" customFormat="1" ht="12.75" customHeight="1">
      <c r="A18" s="250" t="str">
        <f>'利用者請求書'!A14</f>
        <v>四條畷市障害者移動支援サービス</v>
      </c>
      <c r="B18" s="90"/>
      <c r="C18" s="90"/>
      <c r="D18" s="90"/>
      <c r="E18" s="90"/>
      <c r="F18" s="303" t="s">
        <v>81</v>
      </c>
      <c r="G18" s="304"/>
      <c r="H18" s="256">
        <f>'サービス入力'!V442</f>
        <v>0</v>
      </c>
      <c r="I18" s="257"/>
      <c r="J18" s="251">
        <f>H18*800*2</f>
        <v>0</v>
      </c>
      <c r="K18" s="252"/>
      <c r="L18" s="253"/>
    </row>
    <row r="19" spans="1:12" s="13" customFormat="1" ht="12.75" customHeight="1">
      <c r="A19" s="323"/>
      <c r="B19" s="324"/>
      <c r="C19" s="324"/>
      <c r="D19" s="324"/>
      <c r="E19" s="324"/>
      <c r="F19" s="305"/>
      <c r="G19" s="325"/>
      <c r="H19" s="326"/>
      <c r="I19" s="327"/>
      <c r="J19" s="305"/>
      <c r="K19" s="306"/>
      <c r="L19" s="307"/>
    </row>
    <row r="20" spans="1:12" s="13" customFormat="1" ht="12.75" customHeight="1">
      <c r="A20" s="323"/>
      <c r="B20" s="324"/>
      <c r="C20" s="324"/>
      <c r="D20" s="324"/>
      <c r="E20" s="324"/>
      <c r="F20" s="305"/>
      <c r="G20" s="325"/>
      <c r="H20" s="326"/>
      <c r="I20" s="327"/>
      <c r="J20" s="305"/>
      <c r="K20" s="306"/>
      <c r="L20" s="307"/>
    </row>
    <row r="21" spans="1:12" s="13" customFormat="1" ht="12.75" customHeight="1">
      <c r="A21" s="323"/>
      <c r="B21" s="324"/>
      <c r="C21" s="324"/>
      <c r="D21" s="324"/>
      <c r="E21" s="324"/>
      <c r="F21" s="305"/>
      <c r="G21" s="325"/>
      <c r="H21" s="326"/>
      <c r="I21" s="327"/>
      <c r="J21" s="305"/>
      <c r="K21" s="306"/>
      <c r="L21" s="307"/>
    </row>
    <row r="22" spans="1:12" s="13" customFormat="1" ht="12.75" customHeight="1">
      <c r="A22" s="323"/>
      <c r="B22" s="324"/>
      <c r="C22" s="324"/>
      <c r="D22" s="324"/>
      <c r="E22" s="324"/>
      <c r="F22" s="305"/>
      <c r="G22" s="325"/>
      <c r="H22" s="326"/>
      <c r="I22" s="327"/>
      <c r="J22" s="305"/>
      <c r="K22" s="306"/>
      <c r="L22" s="307"/>
    </row>
    <row r="23" spans="1:12" s="13" customFormat="1" ht="12.75" customHeight="1">
      <c r="A23" s="323"/>
      <c r="B23" s="324"/>
      <c r="C23" s="324"/>
      <c r="D23" s="324"/>
      <c r="E23" s="324"/>
      <c r="F23" s="305"/>
      <c r="G23" s="325"/>
      <c r="H23" s="326"/>
      <c r="I23" s="327"/>
      <c r="J23" s="305"/>
      <c r="K23" s="306"/>
      <c r="L23" s="307"/>
    </row>
    <row r="24" spans="1:12" s="13" customFormat="1" ht="12.75" customHeight="1">
      <c r="A24" s="323"/>
      <c r="B24" s="324"/>
      <c r="C24" s="324"/>
      <c r="D24" s="324"/>
      <c r="E24" s="324"/>
      <c r="F24" s="305"/>
      <c r="G24" s="325"/>
      <c r="H24" s="326"/>
      <c r="I24" s="327"/>
      <c r="J24" s="305"/>
      <c r="K24" s="306"/>
      <c r="L24" s="307"/>
    </row>
    <row r="25" spans="1:12" s="13" customFormat="1" ht="12.75" customHeight="1">
      <c r="A25" s="323"/>
      <c r="B25" s="324"/>
      <c r="C25" s="324"/>
      <c r="D25" s="324"/>
      <c r="E25" s="324"/>
      <c r="F25" s="305"/>
      <c r="G25" s="325"/>
      <c r="H25" s="326"/>
      <c r="I25" s="327"/>
      <c r="J25" s="305"/>
      <c r="K25" s="306"/>
      <c r="L25" s="307"/>
    </row>
    <row r="26" spans="1:12" s="13" customFormat="1" ht="12.75" customHeight="1">
      <c r="A26" s="323"/>
      <c r="B26" s="324"/>
      <c r="C26" s="324"/>
      <c r="D26" s="324"/>
      <c r="E26" s="324"/>
      <c r="F26" s="305"/>
      <c r="G26" s="325"/>
      <c r="H26" s="326"/>
      <c r="I26" s="327"/>
      <c r="J26" s="305"/>
      <c r="K26" s="306"/>
      <c r="L26" s="307"/>
    </row>
    <row r="27" spans="1:12" s="13" customFormat="1" ht="12.75" customHeight="1">
      <c r="A27" s="323"/>
      <c r="B27" s="324"/>
      <c r="C27" s="324"/>
      <c r="D27" s="324"/>
      <c r="E27" s="324"/>
      <c r="F27" s="305"/>
      <c r="G27" s="325"/>
      <c r="H27" s="326"/>
      <c r="I27" s="327"/>
      <c r="J27" s="305"/>
      <c r="K27" s="306"/>
      <c r="L27" s="307"/>
    </row>
    <row r="28" spans="1:12" s="13" customFormat="1" ht="12.75" customHeight="1">
      <c r="A28" s="323"/>
      <c r="B28" s="324"/>
      <c r="C28" s="324"/>
      <c r="D28" s="324"/>
      <c r="E28" s="324"/>
      <c r="F28" s="305"/>
      <c r="G28" s="325"/>
      <c r="H28" s="326"/>
      <c r="I28" s="327"/>
      <c r="J28" s="305"/>
      <c r="K28" s="306"/>
      <c r="L28" s="307"/>
    </row>
    <row r="29" spans="1:12" s="13" customFormat="1" ht="12.75" customHeight="1">
      <c r="A29" s="323"/>
      <c r="B29" s="324"/>
      <c r="C29" s="324"/>
      <c r="D29" s="324"/>
      <c r="E29" s="324"/>
      <c r="F29" s="305"/>
      <c r="G29" s="325"/>
      <c r="H29" s="326"/>
      <c r="I29" s="327"/>
      <c r="J29" s="305"/>
      <c r="K29" s="306"/>
      <c r="L29" s="307"/>
    </row>
    <row r="30" spans="1:12" s="13" customFormat="1" ht="12.75" customHeight="1">
      <c r="A30" s="323"/>
      <c r="B30" s="324"/>
      <c r="C30" s="324"/>
      <c r="D30" s="324"/>
      <c r="E30" s="324"/>
      <c r="F30" s="305"/>
      <c r="G30" s="325"/>
      <c r="H30" s="326"/>
      <c r="I30" s="327"/>
      <c r="J30" s="305"/>
      <c r="K30" s="306"/>
      <c r="L30" s="307"/>
    </row>
    <row r="31" spans="1:12" s="13" customFormat="1" ht="12.75" customHeight="1">
      <c r="A31" s="323"/>
      <c r="B31" s="324"/>
      <c r="C31" s="324"/>
      <c r="D31" s="324"/>
      <c r="E31" s="324"/>
      <c r="F31" s="305"/>
      <c r="G31" s="325"/>
      <c r="H31" s="326"/>
      <c r="I31" s="327"/>
      <c r="J31" s="305"/>
      <c r="K31" s="306"/>
      <c r="L31" s="307"/>
    </row>
    <row r="32" spans="1:12" s="13" customFormat="1" ht="12.75" customHeight="1">
      <c r="A32" s="323"/>
      <c r="B32" s="324"/>
      <c r="C32" s="324"/>
      <c r="D32" s="324"/>
      <c r="E32" s="324"/>
      <c r="F32" s="305"/>
      <c r="G32" s="325"/>
      <c r="H32" s="326"/>
      <c r="I32" s="327"/>
      <c r="J32" s="305"/>
      <c r="K32" s="306"/>
      <c r="L32" s="307"/>
    </row>
    <row r="33" spans="1:12" s="13" customFormat="1" ht="12.75" customHeight="1">
      <c r="A33" s="323"/>
      <c r="B33" s="324"/>
      <c r="C33" s="324"/>
      <c r="D33" s="324"/>
      <c r="E33" s="324"/>
      <c r="F33" s="305"/>
      <c r="G33" s="325"/>
      <c r="H33" s="326"/>
      <c r="I33" s="327"/>
      <c r="J33" s="305"/>
      <c r="K33" s="306"/>
      <c r="L33" s="307"/>
    </row>
    <row r="34" spans="1:12" s="13" customFormat="1" ht="12.75" customHeight="1">
      <c r="A34" s="323"/>
      <c r="B34" s="324"/>
      <c r="C34" s="324"/>
      <c r="D34" s="324"/>
      <c r="E34" s="324"/>
      <c r="F34" s="305"/>
      <c r="G34" s="325"/>
      <c r="H34" s="326"/>
      <c r="I34" s="327"/>
      <c r="J34" s="305"/>
      <c r="K34" s="306"/>
      <c r="L34" s="307"/>
    </row>
    <row r="35" spans="1:12" s="13" customFormat="1" ht="12.75" customHeight="1">
      <c r="A35" s="323"/>
      <c r="B35" s="324"/>
      <c r="C35" s="324"/>
      <c r="D35" s="324"/>
      <c r="E35" s="324"/>
      <c r="F35" s="305"/>
      <c r="G35" s="325"/>
      <c r="H35" s="326"/>
      <c r="I35" s="327"/>
      <c r="J35" s="305"/>
      <c r="K35" s="306"/>
      <c r="L35" s="307"/>
    </row>
    <row r="36" spans="1:12" s="13" customFormat="1" ht="12.75" customHeight="1">
      <c r="A36" s="323"/>
      <c r="B36" s="324"/>
      <c r="C36" s="324"/>
      <c r="D36" s="324"/>
      <c r="E36" s="324"/>
      <c r="F36" s="305"/>
      <c r="G36" s="325"/>
      <c r="H36" s="326"/>
      <c r="I36" s="327"/>
      <c r="J36" s="305"/>
      <c r="K36" s="306"/>
      <c r="L36" s="307"/>
    </row>
    <row r="37" spans="1:12" s="13" customFormat="1" ht="12.75" customHeight="1">
      <c r="A37" s="323"/>
      <c r="B37" s="324"/>
      <c r="C37" s="324"/>
      <c r="D37" s="324"/>
      <c r="E37" s="324"/>
      <c r="F37" s="305"/>
      <c r="G37" s="325"/>
      <c r="H37" s="326"/>
      <c r="I37" s="327"/>
      <c r="J37" s="305"/>
      <c r="K37" s="306"/>
      <c r="L37" s="307"/>
    </row>
    <row r="38" spans="1:12" s="13" customFormat="1" ht="12.75" customHeight="1">
      <c r="A38" s="323"/>
      <c r="B38" s="324"/>
      <c r="C38" s="324"/>
      <c r="D38" s="324"/>
      <c r="E38" s="324"/>
      <c r="F38" s="305"/>
      <c r="G38" s="325"/>
      <c r="H38" s="326"/>
      <c r="I38" s="327"/>
      <c r="J38" s="305"/>
      <c r="K38" s="306"/>
      <c r="L38" s="307"/>
    </row>
    <row r="39" spans="1:12" s="13" customFormat="1" ht="12.75" customHeight="1">
      <c r="A39" s="323"/>
      <c r="B39" s="324"/>
      <c r="C39" s="324"/>
      <c r="D39" s="324"/>
      <c r="E39" s="324"/>
      <c r="F39" s="305"/>
      <c r="G39" s="325"/>
      <c r="H39" s="326"/>
      <c r="I39" s="327"/>
      <c r="J39" s="305"/>
      <c r="K39" s="306"/>
      <c r="L39" s="307"/>
    </row>
    <row r="40" spans="1:12" s="13" customFormat="1" ht="12.75" customHeight="1">
      <c r="A40" s="323"/>
      <c r="B40" s="324"/>
      <c r="C40" s="324"/>
      <c r="D40" s="324"/>
      <c r="E40" s="324"/>
      <c r="F40" s="305"/>
      <c r="G40" s="325"/>
      <c r="H40" s="326"/>
      <c r="I40" s="327"/>
      <c r="J40" s="305"/>
      <c r="K40" s="306"/>
      <c r="L40" s="307"/>
    </row>
    <row r="41" spans="1:12" s="13" customFormat="1" ht="12.75" customHeight="1">
      <c r="A41" s="323"/>
      <c r="B41" s="324"/>
      <c r="C41" s="324"/>
      <c r="D41" s="324"/>
      <c r="E41" s="324"/>
      <c r="F41" s="305"/>
      <c r="G41" s="325"/>
      <c r="H41" s="326"/>
      <c r="I41" s="327"/>
      <c r="J41" s="305"/>
      <c r="K41" s="306"/>
      <c r="L41" s="307"/>
    </row>
    <row r="42" spans="1:12" s="13" customFormat="1" ht="12.75" customHeight="1">
      <c r="A42" s="323"/>
      <c r="B42" s="324"/>
      <c r="C42" s="324"/>
      <c r="D42" s="324"/>
      <c r="E42" s="324"/>
      <c r="F42" s="305"/>
      <c r="G42" s="325"/>
      <c r="H42" s="326"/>
      <c r="I42" s="327"/>
      <c r="J42" s="305"/>
      <c r="K42" s="306"/>
      <c r="L42" s="307"/>
    </row>
    <row r="43" spans="1:12" s="13" customFormat="1" ht="12.75" customHeight="1">
      <c r="A43" s="323"/>
      <c r="B43" s="324"/>
      <c r="C43" s="324"/>
      <c r="D43" s="324"/>
      <c r="E43" s="324"/>
      <c r="F43" s="305"/>
      <c r="G43" s="325"/>
      <c r="H43" s="326"/>
      <c r="I43" s="327"/>
      <c r="J43" s="305"/>
      <c r="K43" s="306"/>
      <c r="L43" s="307"/>
    </row>
    <row r="44" spans="1:12" s="13" customFormat="1" ht="12.75" customHeight="1">
      <c r="A44" s="323"/>
      <c r="B44" s="324"/>
      <c r="C44" s="324"/>
      <c r="D44" s="324"/>
      <c r="E44" s="324"/>
      <c r="F44" s="305"/>
      <c r="G44" s="325"/>
      <c r="H44" s="326"/>
      <c r="I44" s="327"/>
      <c r="J44" s="305"/>
      <c r="K44" s="306"/>
      <c r="L44" s="307"/>
    </row>
    <row r="45" spans="1:12" s="13" customFormat="1" ht="12.75" customHeight="1">
      <c r="A45" s="323"/>
      <c r="B45" s="324"/>
      <c r="C45" s="324"/>
      <c r="D45" s="324"/>
      <c r="E45" s="324"/>
      <c r="F45" s="305"/>
      <c r="G45" s="325"/>
      <c r="H45" s="326"/>
      <c r="I45" s="327"/>
      <c r="J45" s="305"/>
      <c r="K45" s="306"/>
      <c r="L45" s="307"/>
    </row>
    <row r="46" spans="1:12" s="13" customFormat="1" ht="12.75" customHeight="1">
      <c r="A46" s="323"/>
      <c r="B46" s="324"/>
      <c r="C46" s="324"/>
      <c r="D46" s="324"/>
      <c r="E46" s="324"/>
      <c r="F46" s="305"/>
      <c r="G46" s="325"/>
      <c r="H46" s="326"/>
      <c r="I46" s="327"/>
      <c r="J46" s="305"/>
      <c r="K46" s="306"/>
      <c r="L46" s="307"/>
    </row>
    <row r="47" spans="1:12" s="13" customFormat="1" ht="12.75" customHeight="1">
      <c r="A47" s="323"/>
      <c r="B47" s="324"/>
      <c r="C47" s="324"/>
      <c r="D47" s="324"/>
      <c r="E47" s="324"/>
      <c r="F47" s="305"/>
      <c r="G47" s="325"/>
      <c r="H47" s="326"/>
      <c r="I47" s="327"/>
      <c r="J47" s="305"/>
      <c r="K47" s="306"/>
      <c r="L47" s="307"/>
    </row>
    <row r="48" spans="1:12" s="13" customFormat="1" ht="12.75" customHeight="1">
      <c r="A48" s="323"/>
      <c r="B48" s="324"/>
      <c r="C48" s="324"/>
      <c r="D48" s="324"/>
      <c r="E48" s="324"/>
      <c r="F48" s="305"/>
      <c r="G48" s="325"/>
      <c r="H48" s="326"/>
      <c r="I48" s="327"/>
      <c r="J48" s="305"/>
      <c r="K48" s="306"/>
      <c r="L48" s="307"/>
    </row>
    <row r="49" spans="1:12" s="13" customFormat="1" ht="12.75" customHeight="1">
      <c r="A49" s="323"/>
      <c r="B49" s="324"/>
      <c r="C49" s="324"/>
      <c r="D49" s="324"/>
      <c r="E49" s="324"/>
      <c r="F49" s="305"/>
      <c r="G49" s="325"/>
      <c r="H49" s="326"/>
      <c r="I49" s="327"/>
      <c r="J49" s="305"/>
      <c r="K49" s="306"/>
      <c r="L49" s="307"/>
    </row>
    <row r="50" spans="1:12" s="13" customFormat="1" ht="12.75" customHeight="1">
      <c r="A50" s="323"/>
      <c r="B50" s="324"/>
      <c r="C50" s="324"/>
      <c r="D50" s="324"/>
      <c r="E50" s="324"/>
      <c r="F50" s="305"/>
      <c r="G50" s="325"/>
      <c r="H50" s="326"/>
      <c r="I50" s="327"/>
      <c r="J50" s="305"/>
      <c r="K50" s="306"/>
      <c r="L50" s="307"/>
    </row>
    <row r="51" spans="1:12" s="13" customFormat="1" ht="12.75" customHeight="1">
      <c r="A51" s="323"/>
      <c r="B51" s="324"/>
      <c r="C51" s="324"/>
      <c r="D51" s="324"/>
      <c r="E51" s="324"/>
      <c r="F51" s="305"/>
      <c r="G51" s="325"/>
      <c r="H51" s="326"/>
      <c r="I51" s="327"/>
      <c r="J51" s="305"/>
      <c r="K51" s="306"/>
      <c r="L51" s="307"/>
    </row>
    <row r="52" spans="1:12" s="13" customFormat="1" ht="12.75" customHeight="1">
      <c r="A52" s="323"/>
      <c r="B52" s="324"/>
      <c r="C52" s="324"/>
      <c r="D52" s="324"/>
      <c r="E52" s="324"/>
      <c r="F52" s="305"/>
      <c r="G52" s="325"/>
      <c r="H52" s="326"/>
      <c r="I52" s="327"/>
      <c r="J52" s="305"/>
      <c r="K52" s="306"/>
      <c r="L52" s="307"/>
    </row>
    <row r="53" spans="1:12" s="13" customFormat="1" ht="12.75" customHeight="1">
      <c r="A53" s="323"/>
      <c r="B53" s="324"/>
      <c r="C53" s="324"/>
      <c r="D53" s="324"/>
      <c r="E53" s="324"/>
      <c r="F53" s="305"/>
      <c r="G53" s="325"/>
      <c r="H53" s="326"/>
      <c r="I53" s="327"/>
      <c r="J53" s="305"/>
      <c r="K53" s="306"/>
      <c r="L53" s="307"/>
    </row>
    <row r="54" spans="1:12" s="13" customFormat="1" ht="12.75" customHeight="1">
      <c r="A54" s="323"/>
      <c r="B54" s="324"/>
      <c r="C54" s="324"/>
      <c r="D54" s="324"/>
      <c r="E54" s="324"/>
      <c r="F54" s="305"/>
      <c r="G54" s="325"/>
      <c r="H54" s="326"/>
      <c r="I54" s="327"/>
      <c r="J54" s="305"/>
      <c r="K54" s="306"/>
      <c r="L54" s="307"/>
    </row>
    <row r="55" spans="1:12" s="13" customFormat="1" ht="12.75" customHeight="1" thickBot="1">
      <c r="A55" s="266" t="s">
        <v>33</v>
      </c>
      <c r="B55" s="267"/>
      <c r="C55" s="267"/>
      <c r="D55" s="267"/>
      <c r="E55" s="267"/>
      <c r="F55" s="267"/>
      <c r="G55" s="267"/>
      <c r="H55" s="267"/>
      <c r="I55" s="268"/>
      <c r="J55" s="269">
        <f>J18</f>
        <v>0</v>
      </c>
      <c r="K55" s="270"/>
      <c r="L55" s="271"/>
    </row>
    <row r="56" s="13" customFormat="1" ht="4.5" customHeight="1" thickBot="1"/>
    <row r="57" spans="1:12" s="13" customFormat="1" ht="12.75" customHeight="1" thickTop="1">
      <c r="A57" s="216" t="s">
        <v>76</v>
      </c>
      <c r="B57" s="90" t="s">
        <v>64</v>
      </c>
      <c r="C57" s="90"/>
      <c r="D57" s="90" t="s">
        <v>77</v>
      </c>
      <c r="E57" s="90"/>
      <c r="F57" s="90" t="s">
        <v>78</v>
      </c>
      <c r="G57" s="272"/>
      <c r="H57" s="273" t="s">
        <v>79</v>
      </c>
      <c r="I57" s="274"/>
      <c r="J57" s="274"/>
      <c r="K57" s="274"/>
      <c r="L57" s="275"/>
    </row>
    <row r="58" spans="1:12" s="13" customFormat="1" ht="12.75" customHeight="1" thickBot="1">
      <c r="A58" s="217"/>
      <c r="B58" s="251">
        <f>J55</f>
        <v>0</v>
      </c>
      <c r="C58" s="279"/>
      <c r="D58" s="251">
        <f>'サービス入力'!AF442</f>
        <v>0</v>
      </c>
      <c r="E58" s="279"/>
      <c r="F58" s="251">
        <f>B58-D58</f>
        <v>0</v>
      </c>
      <c r="G58" s="280"/>
      <c r="H58" s="276"/>
      <c r="I58" s="277"/>
      <c r="J58" s="277"/>
      <c r="K58" s="277"/>
      <c r="L58" s="278"/>
    </row>
    <row r="59" spans="11:12" s="13" customFormat="1" ht="12.75" customHeight="1" thickTop="1">
      <c r="K59" s="281"/>
      <c r="L59" s="281"/>
    </row>
  </sheetData>
  <sheetProtection password="F26B" sheet="1" objects="1" scenarios="1"/>
  <mergeCells count="188">
    <mergeCell ref="J35:L35"/>
    <mergeCell ref="J36:L36"/>
    <mergeCell ref="A3:L3"/>
    <mergeCell ref="J28:L28"/>
    <mergeCell ref="J29:L29"/>
    <mergeCell ref="J30:L30"/>
    <mergeCell ref="J31:L31"/>
    <mergeCell ref="A11:B12"/>
    <mergeCell ref="C9:E10"/>
    <mergeCell ref="C11:E12"/>
    <mergeCell ref="F11:F12"/>
    <mergeCell ref="I6:L6"/>
    <mergeCell ref="H5:L5"/>
    <mergeCell ref="D5:F6"/>
    <mergeCell ref="H11:L11"/>
    <mergeCell ref="H12:L13"/>
    <mergeCell ref="A22:E22"/>
    <mergeCell ref="F22:G22"/>
    <mergeCell ref="H22:I22"/>
    <mergeCell ref="J22:L22"/>
    <mergeCell ref="A1:L1"/>
    <mergeCell ref="A2:L2"/>
    <mergeCell ref="A8:B8"/>
    <mergeCell ref="A9:B10"/>
    <mergeCell ref="B5:C6"/>
    <mergeCell ref="F9:F10"/>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H23:I23"/>
    <mergeCell ref="H24:I24"/>
    <mergeCell ref="H25:I25"/>
    <mergeCell ref="H26:I26"/>
    <mergeCell ref="H27:I27"/>
    <mergeCell ref="H28:I28"/>
    <mergeCell ref="H29:I29"/>
    <mergeCell ref="H30:I30"/>
    <mergeCell ref="K59:L59"/>
    <mergeCell ref="H31:I31"/>
    <mergeCell ref="H32:I32"/>
    <mergeCell ref="H33:I33"/>
    <mergeCell ref="H34:I34"/>
    <mergeCell ref="H35:I35"/>
    <mergeCell ref="H36:I36"/>
    <mergeCell ref="J32:L32"/>
    <mergeCell ref="J33:L33"/>
    <mergeCell ref="J34:L34"/>
    <mergeCell ref="A55:I55"/>
    <mergeCell ref="J55:L55"/>
    <mergeCell ref="A57:A58"/>
    <mergeCell ref="B57:C57"/>
    <mergeCell ref="D57:E57"/>
    <mergeCell ref="F57:G57"/>
    <mergeCell ref="H57:L58"/>
    <mergeCell ref="B58:C58"/>
    <mergeCell ref="D58:E58"/>
    <mergeCell ref="F58:G58"/>
    <mergeCell ref="A54:E54"/>
    <mergeCell ref="F54:G54"/>
    <mergeCell ref="H54:I54"/>
    <mergeCell ref="J54:L54"/>
    <mergeCell ref="A53:E53"/>
    <mergeCell ref="F53:G53"/>
    <mergeCell ref="H53:I53"/>
    <mergeCell ref="J53:L53"/>
    <mergeCell ref="A52:E52"/>
    <mergeCell ref="F52:G52"/>
    <mergeCell ref="H52:I52"/>
    <mergeCell ref="J52:L52"/>
    <mergeCell ref="A51:E51"/>
    <mergeCell ref="F51:G51"/>
    <mergeCell ref="H51:I51"/>
    <mergeCell ref="J51:L51"/>
    <mergeCell ref="A50:E50"/>
    <mergeCell ref="F50:G50"/>
    <mergeCell ref="H50:I50"/>
    <mergeCell ref="J50:L50"/>
    <mergeCell ref="A49:E49"/>
    <mergeCell ref="F49:G49"/>
    <mergeCell ref="H49:I49"/>
    <mergeCell ref="J49:L49"/>
    <mergeCell ref="A48:E48"/>
    <mergeCell ref="F48:G48"/>
    <mergeCell ref="H48:I48"/>
    <mergeCell ref="J48:L48"/>
    <mergeCell ref="A47:E47"/>
    <mergeCell ref="F47:G47"/>
    <mergeCell ref="H47:I47"/>
    <mergeCell ref="J47:L47"/>
    <mergeCell ref="A46:E46"/>
    <mergeCell ref="F46:G46"/>
    <mergeCell ref="H46:I46"/>
    <mergeCell ref="J46:L46"/>
    <mergeCell ref="A45:E45"/>
    <mergeCell ref="F45:G45"/>
    <mergeCell ref="H45:I45"/>
    <mergeCell ref="J45:L45"/>
    <mergeCell ref="A44:E44"/>
    <mergeCell ref="F44:G44"/>
    <mergeCell ref="H44:I44"/>
    <mergeCell ref="J44:L44"/>
    <mergeCell ref="A43:E43"/>
    <mergeCell ref="F43:G43"/>
    <mergeCell ref="H43:I43"/>
    <mergeCell ref="J43:L43"/>
    <mergeCell ref="A42:E42"/>
    <mergeCell ref="F42:G42"/>
    <mergeCell ref="H42:I42"/>
    <mergeCell ref="J42:L42"/>
    <mergeCell ref="A41:E41"/>
    <mergeCell ref="F41:G41"/>
    <mergeCell ref="H41:I41"/>
    <mergeCell ref="J41:L41"/>
    <mergeCell ref="A40:E40"/>
    <mergeCell ref="F40:G40"/>
    <mergeCell ref="H40:I40"/>
    <mergeCell ref="J40:L40"/>
    <mergeCell ref="A39:E39"/>
    <mergeCell ref="F39:G39"/>
    <mergeCell ref="H39:I39"/>
    <mergeCell ref="J39:L39"/>
    <mergeCell ref="A38:E38"/>
    <mergeCell ref="F38:G38"/>
    <mergeCell ref="H38:I38"/>
    <mergeCell ref="J38:L38"/>
    <mergeCell ref="A37:E37"/>
    <mergeCell ref="F37:G37"/>
    <mergeCell ref="H37:I37"/>
    <mergeCell ref="J37:L37"/>
    <mergeCell ref="A21:E21"/>
    <mergeCell ref="F21:G21"/>
    <mergeCell ref="H21:I21"/>
    <mergeCell ref="J21:L21"/>
    <mergeCell ref="A20:E20"/>
    <mergeCell ref="F20:G20"/>
    <mergeCell ref="H20:I20"/>
    <mergeCell ref="J20:L20"/>
    <mergeCell ref="H18:I18"/>
    <mergeCell ref="J18:L18"/>
    <mergeCell ref="A19:E19"/>
    <mergeCell ref="F19:G19"/>
    <mergeCell ref="H19:I19"/>
    <mergeCell ref="J19:L19"/>
    <mergeCell ref="A14:A15"/>
    <mergeCell ref="B14:F15"/>
    <mergeCell ref="J23:L23"/>
    <mergeCell ref="H14:L14"/>
    <mergeCell ref="A17:E17"/>
    <mergeCell ref="F17:G17"/>
    <mergeCell ref="H17:I17"/>
    <mergeCell ref="J17:L17"/>
    <mergeCell ref="A18:E18"/>
    <mergeCell ref="F18:G18"/>
    <mergeCell ref="J27:L27"/>
    <mergeCell ref="J26:L26"/>
    <mergeCell ref="C8:F8"/>
    <mergeCell ref="G8:H8"/>
    <mergeCell ref="I8:L8"/>
    <mergeCell ref="J24:L24"/>
    <mergeCell ref="G9:L10"/>
    <mergeCell ref="B13:E13"/>
    <mergeCell ref="J25:L25"/>
    <mergeCell ref="H15:L15"/>
  </mergeCells>
  <conditionalFormatting sqref="G13">
    <cfRule type="cellIs" priority="1" dxfId="2" operator="equal" stopIfTrue="1">
      <formula>"住所を入力してください。"</formula>
    </cfRule>
  </conditionalFormatting>
  <conditionalFormatting sqref="I6">
    <cfRule type="cellIs" priority="2" dxfId="2" operator="equal" stopIfTrue="1">
      <formula>"平成　　　年　　　月　　　日"</formula>
    </cfRule>
  </conditionalFormatting>
  <printOptions horizontalCentered="1" verticalCentered="1"/>
  <pageMargins left="0.31496062992125984" right="0.31496062992125984"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四條畷市障害者移動支援事業計算ファイル</dc:title>
  <dc:subject/>
  <dc:creator/>
  <cp:keywords/>
  <dc:description>Ver1004</dc:description>
  <cp:lastModifiedBy>takada</cp:lastModifiedBy>
  <cp:lastPrinted>2007-06-22T10:16:48Z</cp:lastPrinted>
  <dcterms:created xsi:type="dcterms:W3CDTF">1997-01-08T22:48:59Z</dcterms:created>
  <dcterms:modified xsi:type="dcterms:W3CDTF">2007-11-20T08:43:05Z</dcterms:modified>
  <cp:category/>
  <cp:version/>
  <cp:contentType/>
  <cp:contentStatus/>
</cp:coreProperties>
</file>